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2002" sheetId="1" r:id="rId1"/>
  </sheets>
  <definedNames/>
  <calcPr fullCalcOnLoad="1"/>
</workbook>
</file>

<file path=xl/sharedStrings.xml><?xml version="1.0" encoding="utf-8"?>
<sst xmlns="http://schemas.openxmlformats.org/spreadsheetml/2006/main" count="216" uniqueCount="180">
  <si>
    <t>ΚΕΡΑΜΕΙΑ ΑΛΛΑΤΙΝΗ</t>
  </si>
  <si>
    <t>ΑΝΩΝΥΜΟΣ ΒΙΟΜΗΧΑΝΙΚΗ ΕΜΠΟΡΙΚΗ ΚΑΙ ΤΕΧΝΙΚΗ ΕΤΑΙΡΕΙΑ</t>
  </si>
  <si>
    <t>ΕΝΕΡΓΗΤΙΚΟ</t>
  </si>
  <si>
    <t>ΠΑΘΗΤΙΚΟ</t>
  </si>
  <si>
    <t xml:space="preserve"> </t>
  </si>
  <si>
    <t>Αποσβέσεις</t>
  </si>
  <si>
    <t>Α.ΙΔΙΑ ΚΕΦΑΛΑΙΑ</t>
  </si>
  <si>
    <t>1.Εξοδα ιδρύσεως και πρώτης εγκαταστάσεως</t>
  </si>
  <si>
    <t>3.Τόκοι δανείων κατασκευαστικής περιόδου</t>
  </si>
  <si>
    <t xml:space="preserve">1.Καταβλημένο                  </t>
  </si>
  <si>
    <t>4.Λοιπά έξοδα εγκαταστάσεως</t>
  </si>
  <si>
    <t>ΙΙ.Ενσώματες ακινητοποιήσεις</t>
  </si>
  <si>
    <t xml:space="preserve">     λοιπών περιουσιακών στοιχείων</t>
  </si>
  <si>
    <t xml:space="preserve">   και λοιπός μηχανολογικός εξοπλισμός  </t>
  </si>
  <si>
    <t>IV.Αποθεματικά κεφάλαια</t>
  </si>
  <si>
    <t>Ι.Αποθέματα</t>
  </si>
  <si>
    <t>VI.Ποσά προορισμένα για αύξηση κεφαλαίου</t>
  </si>
  <si>
    <t xml:space="preserve">1.Εμπορεύματα                           </t>
  </si>
  <si>
    <t xml:space="preserve"> 1.Καταθέσεις μετόχων               </t>
  </si>
  <si>
    <t>2.Προϊόντα έτοιμα και ημιτελή - Υποπροιόντα και υπολείμματα</t>
  </si>
  <si>
    <t>4.Πρώτες και βοηθητικές ύλες - Αναλώσιμα υλικά - Ανταλλακτικά και Είδη συσκευασίας</t>
  </si>
  <si>
    <t>Σύνολο ιδίων κεφαλαίων (ΑΙ+AII+ΑΙΙΙ+ΑΙV+ΑV+ΑVI)</t>
  </si>
  <si>
    <t>5.Προκαταβολές για αγορές αποθεμάτων</t>
  </si>
  <si>
    <t>3α.Επιταγές εισπρακτέες (μεταχρονολογημένες)</t>
  </si>
  <si>
    <t>10.Επισφαλείς - Επίδικοι πελάτες και χρεώστες</t>
  </si>
  <si>
    <t xml:space="preserve">11.Χρεώστες διάφοροι                    </t>
  </si>
  <si>
    <t xml:space="preserve">12.Λογαριασμοί διαχειρίσεως προκαταβολών και πιστώσεων </t>
  </si>
  <si>
    <t xml:space="preserve"> 1.Προμηθευτές                          </t>
  </si>
  <si>
    <t>ΙΙΙ.Χρεόγραφα</t>
  </si>
  <si>
    <t xml:space="preserve"> 2α.Επιταγές πληρωτέες (μεταχρονολογημένες)</t>
  </si>
  <si>
    <t xml:space="preserve"> 3.Τράπεζες λ/βραχυπρόθεσμων υποχρεώσεων</t>
  </si>
  <si>
    <t xml:space="preserve"> 4.Προκαταβολές πελατών                 </t>
  </si>
  <si>
    <t xml:space="preserve"> 5.Υποχρεώσεις από φόρους-τέλη      </t>
  </si>
  <si>
    <t xml:space="preserve"> 6.Ασφαλιστικοί Οργανισμοί              </t>
  </si>
  <si>
    <t xml:space="preserve">11.Πιστωτές διάφοροι                    </t>
  </si>
  <si>
    <t xml:space="preserve">Ε.ΜΕΤΑΒΑΤΙΚΟΙ ΛΟΓΑΡΙΑΣΜΟΙ ΕΝΕΡΓΗΤΙΚΟΥ </t>
  </si>
  <si>
    <t xml:space="preserve">1.Έξοδα επόμενων χρήσεων                </t>
  </si>
  <si>
    <t xml:space="preserve">2.Έσοδα χρήσεως εισπρακτέα                </t>
  </si>
  <si>
    <t>ΓΕΝΙΚΟ ΣΥΝΟΛΟ ΠΑΘΗΤΙΚΟΥ (Α+Β+Γ+Δ)</t>
  </si>
  <si>
    <t>2.Χρεωστικοί λογαριασμοί εγγυήσεων</t>
  </si>
  <si>
    <t>2.Πιστωτικοί λογαριασμοί εγγυήσεων</t>
  </si>
  <si>
    <t xml:space="preserve">  και εμπράγματων ασφαλειών             </t>
  </si>
  <si>
    <t xml:space="preserve">   και εμπράγματων ασφαλειών             </t>
  </si>
  <si>
    <t>4.Λοιποί λογαριασμοί τάξεως</t>
  </si>
  <si>
    <t xml:space="preserve"> Ι.Αποτελέσματα εκμεταλλεύσεως</t>
  </si>
  <si>
    <t xml:space="preserve"> Κύκλος εργασιών (πωλήσεις)</t>
  </si>
  <si>
    <t xml:space="preserve"> Μικτά αποτελέσματα (ζημίες) εκμεταλλεύσεως</t>
  </si>
  <si>
    <t xml:space="preserve"> Σύνολο</t>
  </si>
  <si>
    <t xml:space="preserve"> Μερικά αποτελέσματα (ζημίες) εκμεταλλεύσεως</t>
  </si>
  <si>
    <t xml:space="preserve"> Μείον: </t>
  </si>
  <si>
    <t xml:space="preserve">                2. Έξοδα και ζημίες συμμετοχών και χρεογράφων</t>
  </si>
  <si>
    <t xml:space="preserve">                3. Χρεωστικοί τόκοι και συναφή έξοδα</t>
  </si>
  <si>
    <t>Ο Πρόεδρος του Διοικητικού Συμβουλίου</t>
  </si>
  <si>
    <t>ΙΙ ΠΛΕΟΝ: Έκτακτα αποτελέσματα</t>
  </si>
  <si>
    <t xml:space="preserve">                1. Έκτακτα και ανόργανα έσοδα</t>
  </si>
  <si>
    <t xml:space="preserve">                2. Έκτακτα κέρδη</t>
  </si>
  <si>
    <t>ΚΩΝΣΤΑΝΤΙΝΟΣ ΑΧ. ΚΩΤΣΙΑΣ</t>
  </si>
  <si>
    <t xml:space="preserve">                3. Έσοδα προηγούμενων χρήσεων</t>
  </si>
  <si>
    <t xml:space="preserve">                Μείον:</t>
  </si>
  <si>
    <t xml:space="preserve">                1. Έκτακτα και ανόργανα έξοδα</t>
  </si>
  <si>
    <t xml:space="preserve">                2. Έκτακτες ζημίες</t>
  </si>
  <si>
    <t xml:space="preserve">                3 .Έξοδα προηγούμενων χρήσεων</t>
  </si>
  <si>
    <t xml:space="preserve">                Οργανικά και έκτακτα αποτελέσματα (κέρδη)</t>
  </si>
  <si>
    <t>ΜΕΙΟΝ:</t>
  </si>
  <si>
    <t>ΙΩΑΝΝΗΣ Δ. ΚΡΕΩΝΙΔΗΣ</t>
  </si>
  <si>
    <t>ΓΕΩΡΓΙΟΣ Λ. ΖΑΓΟΡΗΣ</t>
  </si>
  <si>
    <t xml:space="preserve">             Σύνολο αποσβέσεων πάγιων στοιχείων</t>
  </si>
  <si>
    <t xml:space="preserve">             Μείον : Οι από αυτές ενσωματωμένες στο λειτουργικό κόστος</t>
  </si>
  <si>
    <t xml:space="preserve"> Η ΟΡΚΩΤΟΣ ΛΟΓΙΣΤΗΣ-ΕΛΕΓΚΤΗΣ</t>
  </si>
  <si>
    <t>(Ευρώ )</t>
  </si>
  <si>
    <t>Αξία κτήσης</t>
  </si>
  <si>
    <t>Αναπόσβεστη Αξία</t>
  </si>
  <si>
    <t>Β.ΕΞΟΔΑ ΕΓΚΑΤΑΣΤΑΣΗΣ</t>
  </si>
  <si>
    <t>-</t>
  </si>
  <si>
    <t>ΙΙ.Διαφορά απο έκδοση μετοχών υπερ το άρτιο</t>
  </si>
  <si>
    <t>Γ.ΠΑΓΙΟ ΕΝΕΡΓΗΤΙΚΟ</t>
  </si>
  <si>
    <t xml:space="preserve"> ΙΙΙ.Διαφορές αναπροσαρμογής-Επιχορηγήσεις επενδύσεων </t>
  </si>
  <si>
    <t>Ι. Ασώματες ακινητοποιήσεις</t>
  </si>
  <si>
    <t>1.Διαφορές από αναπροσαρμογή αξίας</t>
  </si>
  <si>
    <t>1.Έξοδα ερευνών και αναπτύξεως</t>
  </si>
  <si>
    <t xml:space="preserve">   συμμετοχών και χρεογράφων</t>
  </si>
  <si>
    <t>2.Διαφορές από αναπροσαρμογή αξίας</t>
  </si>
  <si>
    <t xml:space="preserve">1.Γήπεδα - Οικόπεδα           </t>
  </si>
  <si>
    <t>3.Επιχορηγήσεις επενδύσεων πάγιου ενεργητικού</t>
  </si>
  <si>
    <t xml:space="preserve">   Μείον: Αποσβέσεις</t>
  </si>
  <si>
    <t xml:space="preserve">3.Κτίρια και τεχνικά έργα              </t>
  </si>
  <si>
    <t xml:space="preserve">4.Μηχανήματα - Τεχνικές εγκαταστάσεις </t>
  </si>
  <si>
    <t xml:space="preserve">1.Τακτικό αποθεματικό               </t>
  </si>
  <si>
    <t xml:space="preserve">5.Μεταφορικά μέσα                      </t>
  </si>
  <si>
    <t xml:space="preserve">3.Ειδικά αποθεματικά                </t>
  </si>
  <si>
    <t xml:space="preserve">6.Έπιπλα και λοιπός εξοπλισμός         </t>
  </si>
  <si>
    <t xml:space="preserve">4.Εκτακτα αποθεματικά               </t>
  </si>
  <si>
    <t>7.Ακινητοποιήσεις υπό εκτέλεση και προκαταβολές</t>
  </si>
  <si>
    <t>5.Αφορολόγητα αποθεματικά ειδικών διατάξεων νόμων</t>
  </si>
  <si>
    <t>Σύνολο ακινητοποιήσεων(ΓΙ+ΓΙΙ)</t>
  </si>
  <si>
    <t>V.Αποτελέσματα εις νέον</t>
  </si>
  <si>
    <t xml:space="preserve">ΙΙΙ.Συμμετοχές &amp; αλλες μακροπρόθεσμες </t>
  </si>
  <si>
    <t xml:space="preserve">    χρηματοοικονομικές απαιτήσεις</t>
  </si>
  <si>
    <t>2.Συμμετοχές σε λοιπές επιχειρήσεις</t>
  </si>
  <si>
    <t xml:space="preserve">7.Λοιπές μακροπρόθεσμες απαιτήσεις </t>
  </si>
  <si>
    <t>Δ.ΚΥΚΛΟΦΟΡΟΥΝ ΕΝΕΡΓΗΤΙΚΟ</t>
  </si>
  <si>
    <t>ΙΙ. Βραχυπρόθεσμες Υποχρεώσεις</t>
  </si>
  <si>
    <t xml:space="preserve">ΙΙ.Απαιτήσεις </t>
  </si>
  <si>
    <t xml:space="preserve">1.Πελάτες                             </t>
  </si>
  <si>
    <t>3β. Επιταγές σε καθυστέρηση (σφραγισμένες)</t>
  </si>
  <si>
    <t>Σύνολο Υποχρεώσεων (ΓΙΙ)</t>
  </si>
  <si>
    <t xml:space="preserve">1.Μετοχές                             </t>
  </si>
  <si>
    <t>3.Λοιπά Χρεόγραφα</t>
  </si>
  <si>
    <t xml:space="preserve"> IV.Διαθέσιμα</t>
  </si>
  <si>
    <t>1.Ταμείο</t>
  </si>
  <si>
    <t xml:space="preserve">3.Καταθέσεις όψεως και προθεσμίας </t>
  </si>
  <si>
    <t>ΓΕΝΙΚΟ ΣΥΝΟΛΟ ΕΝΕΡΓΗΤΙΚΟY (Β+Γ+Δ+Ε)</t>
  </si>
  <si>
    <t>ΛΟΓΑΡΙΑΣΜΟΙ ΤΑΞΕΩΣ ΧΡΕΩΣΤΙΚΟΙ</t>
  </si>
  <si>
    <t>ΛΟΓΑΡΙΑΣΜΟΙ ΤΑΞΕΩΣ ΠΙΣΤΩΤΙΚΟΙ</t>
  </si>
  <si>
    <t>1.Αλλότρια Περιουσιακά στοιχεία</t>
  </si>
  <si>
    <t>KATAΣΤΑΣΗ ΛΟΓΑΡΙΑΣΜΟΥ ΑΠΟΤΕΛΕΣΜΑΤΩΝ ΧΡΗΣΕΩΣ</t>
  </si>
  <si>
    <t xml:space="preserve">ΠΙΝΑΚΑΣ ΔΙΑΘΕΣΕΩΣ ΑΠΟΤΕΛΕΣΜΑΤΩΝ </t>
  </si>
  <si>
    <t>ΕΥΡΩ</t>
  </si>
  <si>
    <t xml:space="preserve">ΜΕΙΟΝ:1.Φόρος εισοδήματος </t>
  </si>
  <si>
    <t xml:space="preserve">            Κέρδη προς διάθεση</t>
  </si>
  <si>
    <t xml:space="preserve">          Η διάθεση των κερδών γίνεται ως εξής :</t>
  </si>
  <si>
    <t xml:space="preserve">          1.Τακτικό αποθεματικό</t>
  </si>
  <si>
    <t xml:space="preserve">          6.Αφορολόγητα αποθεματικά Ν2601/98</t>
  </si>
  <si>
    <t>Ολικά αποτελέσματα (ζημίες) εκμεταλλεύσεως</t>
  </si>
  <si>
    <t>Α.Δ.Τ.  Λ. 189208/80</t>
  </si>
  <si>
    <t>Α.Δ.Τ  Ν. 366549/84</t>
  </si>
  <si>
    <t>Α.Μ.Ο.Ε.Ε. 15538</t>
  </si>
  <si>
    <t xml:space="preserve"> ΠΙΣΤΟΠΟΙΗΤΙΚΟ  ΕΛΕΓΧΟΥ ΟΡΚΩΤΟΥ ΛΟΓΙΣΤΗ-ΕΛΕΓΚΤΗ</t>
  </si>
  <si>
    <t xml:space="preserve"> ΙΩΑΝΝΑ Κ. ΓΚΟΓΚΟΥ</t>
  </si>
  <si>
    <t>ΑΡ.Μ.ΣΟΕ 13041</t>
  </si>
  <si>
    <t xml:space="preserve"> Σ.Ο.Λ.  α.ε.ο.ε. </t>
  </si>
  <si>
    <t>ΙΣΟΛΟΓΙΣΜΟΣ 31ης ΔΕΚΕΜΒΡΙΟΥ 2002</t>
  </si>
  <si>
    <t>39η ΕΤΑΙΡΙΚΗ ΧΡΗΣΗ (1 ΙΑΝΟΥΑΡΙΟΥ - 31 ΔΕΚΕΜΒΡΙΟΥ 2002)</t>
  </si>
  <si>
    <t xml:space="preserve">Α.Μ.Α.Ε. 6050/06/Β/86/95 - Α.Φ.Μ. 094007584 </t>
  </si>
  <si>
    <t xml:space="preserve">ΠΟΣΑ ΣΕ  ΕΥΡΩ  </t>
  </si>
  <si>
    <t>Ποσά κλειόμενης χρήσεως 2002</t>
  </si>
  <si>
    <t>Ποσά προηγούμενης χρήσεως 2001</t>
  </si>
  <si>
    <t xml:space="preserve">Ποσά κλειόμενης χρήσεως 2002  </t>
  </si>
  <si>
    <t xml:space="preserve">Ποσά προηγούμενης χρήσεως 2001 </t>
  </si>
  <si>
    <t>Ι.Κεφάλαιο μετοχικό (17 585 374 μετοχές των 0,50 ευρώ)</t>
  </si>
  <si>
    <t xml:space="preserve">4α.Συναλλαγματικές διαφορές από υποχρεώσεις σε yen </t>
  </si>
  <si>
    <t>2.Ορυχεία-Μεταλλεία-Λατομεία-Αγροί-Φυτείες-Δάση</t>
  </si>
  <si>
    <t>Υπόλοιπο ζημιών χρήσεως εις νέον</t>
  </si>
  <si>
    <t>Σύνολο Παγίου Ενεργητικού (ΓΙ+ΓΙΙ+ΓΙΙΙ)</t>
  </si>
  <si>
    <t>3γ. Επιταγές σε εγγύηση</t>
  </si>
  <si>
    <t>Σύνολο κυκλοφορούντος Ενεργητικού (ΔΙ+ΔΙΙ+ΔΙΙΙ+ΔΙV)</t>
  </si>
  <si>
    <r>
      <t>ΣΗΜΕΙΩΣΕΙΣ</t>
    </r>
    <r>
      <rPr>
        <b/>
        <sz val="9"/>
        <rFont val="Arial Greek"/>
        <family val="2"/>
      </rPr>
      <t xml:space="preserve">: </t>
    </r>
  </si>
  <si>
    <t xml:space="preserve">1) Οι  επενδύσεις σε πάγια στοιχεία κατά την χρήση 1.1.2002 - 31.12.2002 ανήλθαν σε € 443.795,21 </t>
  </si>
  <si>
    <r>
      <t>2) Οι αποσβέσεις της χρήσεως ανήλθαν σε € 1.325.317,63</t>
    </r>
    <r>
      <rPr>
        <sz val="9"/>
        <color indexed="10"/>
        <rFont val="Arial Greek"/>
        <family val="2"/>
      </rPr>
      <t xml:space="preserve"> </t>
    </r>
    <r>
      <rPr>
        <sz val="9"/>
        <rFont val="Arial Greek"/>
        <family val="2"/>
      </rPr>
      <t>και έχουν υπολογισθεί σύμφωνα με τους συντελεστές του Π.Δ.100/1998 σε αντίθεση με την προηγούμενη χρήση που είχαν υπολογισθεί μειωμένοι κατά 50%, κατ΄ εφαρμογή των διατάξεων του αρθρ. 31 παρ. 1 του 2238/1994.</t>
    </r>
  </si>
  <si>
    <t>3) Επί των ακινήτων της εταιρείας έχουν εγγραφεί υποθήκες και προσημειώσεις υποθηκών € 2.201.027 για εξασφάλιση  τραπεζικών δανείων ανεξοφλήτου υπολοίπου  € 840.138,68,  την 31.12.2002.</t>
  </si>
  <si>
    <t>4) Η τελευταία αναπροσαρμογή της αξίας των ακινήτων έγινε την 31η Δεκεμβρίου 2000, σύμφωνα με τις διατάξεις του Ν. 2065/1992.</t>
  </si>
  <si>
    <t>5) Το προσωπικό που απασχολεί η εταιρεία ανέρχεται σε 75 άτομα.</t>
  </si>
  <si>
    <t>6) Οι ανωτέρω οικονομικές καταστάσεις καταρτίστηκαν με βάση τις ίδιες λογιστικές αρχές που καταρτίστηκαν και οι οικονομικές καταστάσεις της 31.12.2001, εκτός από την περίπτωση της ανωτέρω σημείωσης αριθμ.2</t>
  </si>
  <si>
    <t xml:space="preserve">7) Σε εκτέλεση της από 28.12.2001 απόφασης της Έκτακτης Γενικής Συνέλευσης των μετόχων της εταιρίας: α) αυξήθηκε στη χρήση 2002 το Μετοχικό Κεφάλαιο κατά €159.482,58, με κεφαλαιοποίηση ισόποσου ποσού υπέρ το άρτιο αποθεματικού, για να εκφραστεί σε ΕΥΡΩ (€) </t>
  </si>
  <si>
    <t xml:space="preserve">    σε εφαρμογή των διατάξεων του Ν.2842/2000, με αύξηση της ονομαστικής αξίας των μετοχών. β) Διασπάσθηκε κάθε μετοχή της εταιρίας, ονομαστικής αξίας € 1,5 σε τρείς, ονομαστικής αξίας € 0,5 η κάθε μία. (ΦΕΚ 326/15.01.2002).</t>
  </si>
  <si>
    <t xml:space="preserve">    Eπίσης με την από 9/12/2002 απόφαση της Έκτακτης Γενικής Συνέλευσης των Μετόχων της εταιρείας, έγινε αύξηση του Μετοχικού Κεφαλαίου κατά € 1.465.448 με κεφαλαιοποίηση ισόποσης αξίας "Διαφοράς από αναπροσαρμογή αξίας λοιπών περιουσιακών στοιχείων" </t>
  </si>
  <si>
    <t xml:space="preserve">    και έκδοση 2.930.896 νέων ονομαστικών μετοχών, ονομαστικής αξίας 0,50 € η κάθε μία, που διατέθηκαν δωρεάν στους παλαιούς μετόχους με αναλογία 2 νέες ανά 10 παλαιές.(ΦΕΚ 12654/18.12.2002)</t>
  </si>
  <si>
    <t>8) Η πιστοποίηση της τελευταίας Αύξησης του Μετοχικού Κεφαλαίου της εταιρείας, με καταβολή μετρητών, έγινε στις 15.9.1994. Εκδόθηκαν 565.374 μετοχές και αντλήθηκαν κεφάλαια ύψους € 5.309.455,03</t>
  </si>
  <si>
    <t>9) Ο κύκλος εργασιών της εταιρείας αφορά τους κωδικούς δραστηριότητας (ΣΤΑΚΟΔ 91) α) 263.0 Κατασκευή Κεραμικών πλακιδίων € 2.574.029,42 β) 264.0 Κατασκευή κεράμων € 16.684,50     .</t>
  </si>
  <si>
    <t xml:space="preserve">10) Δεν υπάρχουν σημαντικές επίδικες ή υπό διαιτησία διαφορές δικαστικών οργάνων που να έχουν σημαντικές επιπτώσεις στις Οικονομικές Καταστάσεις ή τη λειτουργία της επιχείρησης.   </t>
  </si>
  <si>
    <t>11) Η εταιρία έχει ελεγχθεί φορολογικά μέχρι και την χρήση 2000.</t>
  </si>
  <si>
    <t>31ης ΔΕΚΕΜΒΡΙΟΥ 2002 (1 ΙΑΝΟΥΑΡΙΟΥ 2002 - 31 ΔΕΚΕΜΒΡΙΟΥ 2002)</t>
  </si>
  <si>
    <t xml:space="preserve">Ποσά κλειόμενης                          χρήσεως 2002 </t>
  </si>
  <si>
    <t>Καθαρά αποτελέσματα (ζημίες-κέρδη) χρήσεως</t>
  </si>
  <si>
    <r>
      <t xml:space="preserve"> </t>
    </r>
    <r>
      <rPr>
        <u val="single"/>
        <sz val="9"/>
        <rFont val="Arial Greek"/>
        <family val="2"/>
      </rPr>
      <t>Μείον:</t>
    </r>
    <r>
      <rPr>
        <sz val="9"/>
        <rFont val="Arial Greek"/>
        <family val="2"/>
      </rPr>
      <t xml:space="preserve"> Κόστος πωλήσεων</t>
    </r>
  </si>
  <si>
    <t>(κέρδη)</t>
  </si>
  <si>
    <r>
      <t xml:space="preserve"> </t>
    </r>
    <r>
      <rPr>
        <u val="single"/>
        <sz val="9"/>
        <rFont val="Arial Greek"/>
        <family val="2"/>
      </rPr>
      <t>Πλέον</t>
    </r>
    <r>
      <rPr>
        <sz val="9"/>
        <rFont val="Arial Greek"/>
        <family val="0"/>
      </rPr>
      <t>:    1.Ά</t>
    </r>
    <r>
      <rPr>
        <sz val="9"/>
        <rFont val="Arial Greek"/>
        <family val="2"/>
      </rPr>
      <t>λλα έσοδα εκμεταλλεύσεως</t>
    </r>
  </si>
  <si>
    <t xml:space="preserve">           Ζημίες χρήσεως εις νέο</t>
  </si>
  <si>
    <r>
      <t xml:space="preserve"> </t>
    </r>
    <r>
      <rPr>
        <sz val="9"/>
        <rFont val="Arial Greek"/>
        <family val="0"/>
      </rPr>
      <t>ΜΕΙΟΝ:</t>
    </r>
    <r>
      <rPr>
        <sz val="9"/>
        <rFont val="Arial Greek"/>
        <family val="2"/>
      </rPr>
      <t xml:space="preserve">   1.Έξοδα διοικητικής λειτουργίας</t>
    </r>
  </si>
  <si>
    <t xml:space="preserve">               3. Έξοδα λειτουργίας διαθέσεως</t>
  </si>
  <si>
    <t xml:space="preserve">               4. Έξοδα Λειτουργίας παραγωγής μη κοστολογηθέντα</t>
  </si>
  <si>
    <r>
      <t xml:space="preserve"> </t>
    </r>
    <r>
      <rPr>
        <sz val="9"/>
        <rFont val="Arial Greek"/>
        <family val="0"/>
      </rPr>
      <t>ΠΛΕΟΝ:</t>
    </r>
    <r>
      <rPr>
        <sz val="9"/>
        <rFont val="Arial Greek"/>
        <family val="2"/>
      </rPr>
      <t xml:space="preserve"> 2.Έσοδα χρεογράφων </t>
    </r>
  </si>
  <si>
    <t>Θεσσαλονίκη 18 Απριλίου 2003</t>
  </si>
  <si>
    <t xml:space="preserve">               3. Κέρδη πωλήσεως συμμετοχών και χρεογράφων</t>
  </si>
  <si>
    <r>
      <t xml:space="preserve"> </t>
    </r>
    <r>
      <rPr>
        <sz val="9"/>
        <rFont val="Arial Greek"/>
        <family val="0"/>
      </rPr>
      <t xml:space="preserve">              </t>
    </r>
    <r>
      <rPr>
        <sz val="9"/>
        <rFont val="Arial Greek"/>
        <family val="2"/>
      </rPr>
      <t>4. Πιστωτικοί τόκοι και συναφή έσοδα</t>
    </r>
  </si>
  <si>
    <t>Το Μέλος του Δ.Σ.</t>
  </si>
  <si>
    <t>Ο Προϊστάμενος Λογιστηρίου</t>
  </si>
  <si>
    <t xml:space="preserve">  ΚΑΘΑΡΑ ΑΠΟΤΕΛΕΣΜΑΤΑ (ΖΗΜΙΕΣ) ΧΡΗΣΕΩΣ </t>
  </si>
  <si>
    <t xml:space="preserve"> Προς τους κ.κ. Μετόχους της Ανώνυμης Βιομηχανικής Εμπορικής και Τεχνικής  Εταιρίας "ΚΕΡΑΜΕΙΑ ΑΛΛΑΤΙΝΗ Α.Β.Ε.Τ.Ε."</t>
  </si>
  <si>
    <t xml:space="preserve"> Θεσσαλονίκη,   24 Απριλίου 2003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</si>
</sst>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_)"/>
    <numFmt numFmtId="173" formatCode="0_)"/>
    <numFmt numFmtId="174" formatCode="#,##0_);\(#,##0\)"/>
    <numFmt numFmtId="175" formatCode="#,##0.000"/>
    <numFmt numFmtId="176" formatCode="#,##0;\(#,##0\)"/>
  </numFmts>
  <fonts count="14">
    <font>
      <sz val="10"/>
      <name val="Arial Greek"/>
      <family val="0"/>
    </font>
    <font>
      <b/>
      <sz val="10"/>
      <name val="Arial Greek"/>
      <family val="2"/>
    </font>
    <font>
      <sz val="9"/>
      <name val="Arial Greek"/>
      <family val="2"/>
    </font>
    <font>
      <b/>
      <sz val="9"/>
      <name val="Arial Greek"/>
      <family val="0"/>
    </font>
    <font>
      <b/>
      <u val="single"/>
      <sz val="9"/>
      <name val="Arial Greek"/>
      <family val="2"/>
    </font>
    <font>
      <sz val="8.6"/>
      <name val="Comic Sans MS"/>
      <family val="4"/>
    </font>
    <font>
      <sz val="10"/>
      <name val="Times New Roman Greek"/>
      <family val="1"/>
    </font>
    <font>
      <sz val="11"/>
      <name val="Arial Greek"/>
      <family val="2"/>
    </font>
    <font>
      <b/>
      <sz val="11"/>
      <name val="Arial Greek"/>
      <family val="2"/>
    </font>
    <font>
      <sz val="9"/>
      <name val="Courier New"/>
      <family val="0"/>
    </font>
    <font>
      <b/>
      <u val="single"/>
      <sz val="9"/>
      <name val="Arial"/>
      <family val="2"/>
    </font>
    <font>
      <sz val="9"/>
      <name val="Arial"/>
      <family val="2"/>
    </font>
    <font>
      <sz val="9"/>
      <color indexed="10"/>
      <name val="Arial Greek"/>
      <family val="2"/>
    </font>
    <font>
      <u val="single"/>
      <sz val="9"/>
      <name val="Arial Greek"/>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3"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lignment vertical="center"/>
    </xf>
    <xf numFmtId="0" fontId="2" fillId="0" borderId="0" xfId="0" applyFont="1" applyAlignment="1" applyProtection="1">
      <alignment horizontal="left" vertical="center"/>
      <protection/>
    </xf>
    <xf numFmtId="0" fontId="9" fillId="0" borderId="0" xfId="0" applyFont="1" applyBorder="1" applyAlignment="1">
      <alignment/>
    </xf>
    <xf numFmtId="0" fontId="3" fillId="0" borderId="0" xfId="0" applyFont="1" applyBorder="1" applyAlignment="1">
      <alignment horizontal="center"/>
    </xf>
    <xf numFmtId="0" fontId="2" fillId="0" borderId="0" xfId="0" applyFont="1" applyBorder="1" applyAlignment="1">
      <alignment/>
    </xf>
    <xf numFmtId="0" fontId="3" fillId="0" borderId="0" xfId="0" applyFont="1" applyBorder="1" applyAlignment="1" applyProtection="1">
      <alignment horizontal="center"/>
      <protection/>
    </xf>
    <xf numFmtId="173" fontId="3" fillId="0" borderId="0" xfId="0" applyNumberFormat="1" applyFont="1" applyBorder="1" applyAlignment="1" applyProtection="1">
      <alignment horizontal="center"/>
      <protection/>
    </xf>
    <xf numFmtId="173" fontId="2" fillId="0" borderId="0" xfId="0" applyNumberFormat="1" applyFont="1" applyBorder="1" applyAlignment="1" applyProtection="1">
      <alignment/>
      <protection/>
    </xf>
    <xf numFmtId="0" fontId="3" fillId="0" borderId="0" xfId="0" applyFont="1" applyBorder="1" applyAlignment="1" applyProtection="1">
      <alignment horizontal="left"/>
      <protection/>
    </xf>
    <xf numFmtId="173" fontId="3" fillId="0" borderId="0" xfId="0" applyNumberFormat="1" applyFont="1" applyBorder="1" applyAlignment="1" applyProtection="1">
      <alignment horizontal="left"/>
      <protection/>
    </xf>
    <xf numFmtId="0" fontId="2" fillId="0" borderId="0" xfId="0" applyFont="1" applyAlignment="1">
      <alignment/>
    </xf>
    <xf numFmtId="3" fontId="3" fillId="0" borderId="0" xfId="0" applyNumberFormat="1" applyFont="1" applyFill="1" applyBorder="1" applyAlignment="1">
      <alignment horizontal="center" vertical="top"/>
    </xf>
    <xf numFmtId="0" fontId="2" fillId="0" borderId="0" xfId="0" applyFont="1" applyFill="1" applyBorder="1" applyAlignment="1">
      <alignment/>
    </xf>
    <xf numFmtId="3" fontId="3" fillId="0" borderId="0" xfId="0" applyNumberFormat="1" applyFont="1" applyFill="1" applyBorder="1" applyAlignment="1">
      <alignment vertical="top" wrapText="1"/>
    </xf>
    <xf numFmtId="4" fontId="3" fillId="0" borderId="0"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Fill="1" applyBorder="1" applyAlignment="1">
      <alignment/>
    </xf>
    <xf numFmtId="3" fontId="3" fillId="0" borderId="0" xfId="0" applyNumberFormat="1" applyFont="1" applyFill="1" applyBorder="1" applyAlignment="1">
      <alignment horizontal="center" vertical="top" wrapText="1"/>
    </xf>
    <xf numFmtId="4"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Continuous" vertical="center" wrapText="1"/>
    </xf>
    <xf numFmtId="3"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3" fontId="2" fillId="0" borderId="0" xfId="0" applyNumberFormat="1" applyFont="1" applyFill="1" applyBorder="1" applyAlignment="1">
      <alignment vertical="top" wrapText="1"/>
    </xf>
    <xf numFmtId="3" fontId="2" fillId="0" borderId="0" xfId="0" applyNumberFormat="1" applyFont="1" applyFill="1" applyBorder="1" applyAlignment="1">
      <alignment/>
    </xf>
    <xf numFmtId="4" fontId="2" fillId="0" borderId="0" xfId="0" applyNumberFormat="1" applyFont="1" applyFill="1" applyBorder="1" applyAlignment="1">
      <alignment vertical="top" wrapText="1"/>
    </xf>
    <xf numFmtId="3"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3" fontId="2" fillId="0" borderId="0" xfId="0" applyNumberFormat="1" applyFont="1" applyFill="1" applyBorder="1" applyAlignment="1">
      <alignment/>
    </xf>
    <xf numFmtId="0" fontId="2" fillId="0" borderId="0" xfId="0" applyFont="1" applyFill="1" applyAlignment="1" applyProtection="1">
      <alignment horizontal="left" vertical="center"/>
      <protection/>
    </xf>
    <xf numFmtId="4" fontId="2" fillId="0" borderId="0" xfId="0" applyNumberFormat="1" applyFont="1" applyAlignment="1" applyProtection="1">
      <alignment vertical="center"/>
      <protection/>
    </xf>
    <xf numFmtId="3" fontId="2" fillId="0" borderId="0" xfId="0" applyNumberFormat="1" applyFont="1" applyFill="1" applyBorder="1" applyAlignment="1">
      <alignment horizontal="center" vertical="top"/>
    </xf>
    <xf numFmtId="3" fontId="3" fillId="0" borderId="0" xfId="0" applyNumberFormat="1" applyFont="1" applyBorder="1" applyAlignment="1" applyProtection="1">
      <alignment horizontal="right" vertical="center"/>
      <protection/>
    </xf>
    <xf numFmtId="4" fontId="3" fillId="0" borderId="1" xfId="0" applyNumberFormat="1" applyFont="1" applyBorder="1" applyAlignment="1" applyProtection="1">
      <alignment horizontal="right" vertical="center"/>
      <protection/>
    </xf>
    <xf numFmtId="4" fontId="3" fillId="0" borderId="1" xfId="0" applyNumberFormat="1" applyFont="1" applyFill="1" applyBorder="1" applyAlignment="1">
      <alignment/>
    </xf>
    <xf numFmtId="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4" fontId="2" fillId="0" borderId="2" xfId="0" applyNumberFormat="1" applyFont="1" applyFill="1" applyBorder="1" applyAlignment="1">
      <alignment/>
    </xf>
    <xf numFmtId="3" fontId="2" fillId="0" borderId="2" xfId="0" applyNumberFormat="1" applyFont="1" applyFill="1" applyBorder="1" applyAlignment="1">
      <alignment horizontal="center"/>
    </xf>
    <xf numFmtId="3" fontId="2" fillId="0" borderId="0" xfId="0" applyNumberFormat="1" applyFont="1" applyFill="1" applyBorder="1" applyAlignment="1">
      <alignment horizontal="center"/>
    </xf>
    <xf numFmtId="4" fontId="3" fillId="0" borderId="1" xfId="0" applyNumberFormat="1" applyFont="1" applyFill="1" applyBorder="1" applyAlignment="1">
      <alignment/>
    </xf>
    <xf numFmtId="3" fontId="3" fillId="0" borderId="0" xfId="0" applyNumberFormat="1" applyFont="1" applyFill="1" applyBorder="1" applyAlignment="1">
      <alignment/>
    </xf>
    <xf numFmtId="4" fontId="3" fillId="0" borderId="3" xfId="0" applyNumberFormat="1" applyFont="1" applyFill="1" applyBorder="1" applyAlignment="1">
      <alignment/>
    </xf>
    <xf numFmtId="4" fontId="2" fillId="0" borderId="0" xfId="0" applyNumberFormat="1" applyFont="1" applyFill="1" applyBorder="1" applyAlignment="1">
      <alignment/>
    </xf>
    <xf numFmtId="4" fontId="2" fillId="0" borderId="0" xfId="0" applyNumberFormat="1" applyFont="1" applyFill="1" applyBorder="1" applyAlignment="1">
      <alignment/>
    </xf>
    <xf numFmtId="3" fontId="2" fillId="0" borderId="0" xfId="0" applyNumberFormat="1" applyFont="1" applyBorder="1" applyAlignment="1">
      <alignment vertical="center"/>
    </xf>
    <xf numFmtId="4" fontId="2" fillId="0" borderId="0" xfId="0" applyNumberFormat="1" applyFont="1" applyAlignment="1">
      <alignment horizontal="right" vertical="center"/>
    </xf>
    <xf numFmtId="3"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center"/>
    </xf>
    <xf numFmtId="3" fontId="2" fillId="0" borderId="0" xfId="0" applyNumberFormat="1" applyFont="1" applyBorder="1" applyAlignment="1">
      <alignment vertical="center"/>
    </xf>
    <xf numFmtId="4" fontId="2" fillId="0" borderId="0" xfId="0" applyNumberFormat="1" applyFont="1" applyAlignment="1">
      <alignment horizontal="right" vertical="center"/>
    </xf>
    <xf numFmtId="3"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2" fillId="0" borderId="0" xfId="0" applyNumberFormat="1" applyFont="1" applyBorder="1" applyAlignment="1" applyProtection="1">
      <alignment vertical="center"/>
      <protection/>
    </xf>
    <xf numFmtId="4" fontId="2" fillId="0" borderId="0" xfId="0" applyNumberFormat="1" applyFont="1" applyAlignment="1" applyProtection="1">
      <alignment horizontal="right" vertical="center"/>
      <protection/>
    </xf>
    <xf numFmtId="4" fontId="2" fillId="0" borderId="0" xfId="0" applyNumberFormat="1" applyFont="1" applyFill="1" applyBorder="1" applyAlignment="1">
      <alignment horizontal="center"/>
    </xf>
    <xf numFmtId="0" fontId="2" fillId="0" borderId="0" xfId="0" applyFont="1" applyFill="1" applyBorder="1" applyAlignment="1">
      <alignment horizontal="center"/>
    </xf>
    <xf numFmtId="3" fontId="2" fillId="0" borderId="0" xfId="0" applyNumberFormat="1" applyFont="1" applyBorder="1" applyAlignment="1">
      <alignment horizontal="right" vertical="center"/>
    </xf>
    <xf numFmtId="3" fontId="2" fillId="0" borderId="0" xfId="0" applyNumberFormat="1" applyFont="1" applyFill="1" applyBorder="1" applyAlignment="1" applyProtection="1">
      <alignment vertical="center"/>
      <protection/>
    </xf>
    <xf numFmtId="4" fontId="2" fillId="0" borderId="2" xfId="0" applyNumberFormat="1" applyFont="1" applyFill="1" applyBorder="1" applyAlignment="1" applyProtection="1">
      <alignment vertical="center"/>
      <protection/>
    </xf>
    <xf numFmtId="4" fontId="2" fillId="0" borderId="2" xfId="0" applyNumberFormat="1" applyFont="1" applyFill="1" applyBorder="1" applyAlignment="1">
      <alignment/>
    </xf>
    <xf numFmtId="3" fontId="3" fillId="0" borderId="0"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4" fontId="2" fillId="0" borderId="2" xfId="0" applyNumberFormat="1" applyFont="1" applyFill="1" applyBorder="1" applyAlignment="1">
      <alignment horizontal="center"/>
    </xf>
    <xf numFmtId="3" fontId="2" fillId="0" borderId="2" xfId="0" applyNumberFormat="1" applyFont="1" applyBorder="1" applyAlignment="1" applyProtection="1">
      <alignment vertical="center"/>
      <protection/>
    </xf>
    <xf numFmtId="4" fontId="2" fillId="0" borderId="2" xfId="0" applyNumberFormat="1" applyFont="1" applyFill="1" applyBorder="1" applyAlignment="1">
      <alignment horizontal="center"/>
    </xf>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4" fontId="3" fillId="0" borderId="3" xfId="0" applyNumberFormat="1" applyFont="1" applyFill="1" applyBorder="1" applyAlignment="1">
      <alignment horizontal="right"/>
    </xf>
    <xf numFmtId="4" fontId="3" fillId="0" borderId="4" xfId="0" applyNumberFormat="1" applyFont="1" applyFill="1" applyBorder="1" applyAlignment="1">
      <alignment/>
    </xf>
    <xf numFmtId="3" fontId="3" fillId="0" borderId="3" xfId="0" applyNumberFormat="1" applyFont="1" applyFill="1" applyBorder="1" applyAlignment="1">
      <alignment/>
    </xf>
    <xf numFmtId="4" fontId="2" fillId="0" borderId="2" xfId="0" applyNumberFormat="1" applyFont="1" applyBorder="1" applyAlignment="1" applyProtection="1">
      <alignment horizontal="right" vertical="center"/>
      <protection/>
    </xf>
    <xf numFmtId="3" fontId="2" fillId="0" borderId="0" xfId="0" applyNumberFormat="1" applyFont="1" applyBorder="1" applyAlignment="1" applyProtection="1">
      <alignment horizontal="center" vertical="center"/>
      <protection/>
    </xf>
    <xf numFmtId="4" fontId="3" fillId="0" borderId="3" xfId="0" applyNumberFormat="1" applyFont="1" applyBorder="1" applyAlignment="1" applyProtection="1">
      <alignment horizontal="right" vertical="center"/>
      <protection/>
    </xf>
    <xf numFmtId="0" fontId="2" fillId="0" borderId="0" xfId="0" applyFont="1" applyFill="1" applyBorder="1" applyAlignment="1">
      <alignment/>
    </xf>
    <xf numFmtId="0" fontId="3" fillId="0" borderId="0" xfId="0" applyFont="1" applyFill="1" applyBorder="1" applyAlignment="1">
      <alignment/>
    </xf>
    <xf numFmtId="4" fontId="2" fillId="0" borderId="1" xfId="0" applyNumberFormat="1" applyFont="1" applyBorder="1" applyAlignment="1" applyProtection="1">
      <alignment vertical="center"/>
      <protection/>
    </xf>
    <xf numFmtId="4" fontId="2" fillId="0" borderId="3" xfId="0" applyNumberFormat="1" applyFont="1" applyFill="1" applyBorder="1" applyAlignment="1">
      <alignment/>
    </xf>
    <xf numFmtId="4" fontId="3" fillId="0" borderId="4" xfId="0" applyNumberFormat="1" applyFont="1" applyFill="1" applyBorder="1" applyAlignment="1">
      <alignment/>
    </xf>
    <xf numFmtId="176" fontId="11" fillId="0" borderId="0" xfId="0" applyNumberFormat="1" applyFont="1" applyFill="1" applyBorder="1" applyAlignment="1">
      <alignment/>
    </xf>
    <xf numFmtId="4" fontId="2" fillId="0" borderId="2" xfId="0" applyNumberFormat="1" applyFont="1" applyBorder="1" applyAlignment="1" applyProtection="1">
      <alignment vertical="center"/>
      <protection/>
    </xf>
    <xf numFmtId="4" fontId="3" fillId="0" borderId="3" xfId="0" applyNumberFormat="1" applyFont="1" applyFill="1" applyBorder="1" applyAlignment="1">
      <alignment horizontal="right" vertical="center"/>
    </xf>
    <xf numFmtId="3" fontId="3" fillId="0" borderId="0" xfId="0" applyNumberFormat="1" applyFont="1" applyFill="1" applyBorder="1" applyAlignment="1">
      <alignment/>
    </xf>
    <xf numFmtId="4" fontId="2" fillId="0" borderId="2" xfId="0" applyNumberFormat="1" applyFont="1" applyFill="1" applyBorder="1" applyAlignment="1">
      <alignment/>
    </xf>
    <xf numFmtId="4" fontId="3" fillId="0" borderId="3" xfId="0" applyNumberFormat="1" applyFont="1" applyFill="1" applyBorder="1" applyAlignment="1">
      <alignment/>
    </xf>
    <xf numFmtId="0" fontId="3" fillId="2" borderId="0" xfId="0" applyFont="1" applyFill="1" applyBorder="1" applyAlignment="1">
      <alignment/>
    </xf>
    <xf numFmtId="3" fontId="3" fillId="0" borderId="0" xfId="0" applyNumberFormat="1" applyFont="1" applyFill="1" applyBorder="1" applyAlignment="1">
      <alignment vertical="center"/>
    </xf>
    <xf numFmtId="4" fontId="2" fillId="0" borderId="2" xfId="0" applyNumberFormat="1" applyFont="1" applyFill="1" applyBorder="1" applyAlignment="1">
      <alignment horizontal="right"/>
    </xf>
    <xf numFmtId="0" fontId="4" fillId="0" borderId="0" xfId="0" applyFont="1" applyBorder="1" applyAlignment="1" applyProtection="1">
      <alignment horizontal="left"/>
      <protection/>
    </xf>
    <xf numFmtId="0" fontId="2" fillId="0" borderId="0" xfId="0" applyFont="1" applyBorder="1" applyAlignment="1" applyProtection="1">
      <alignment horizontal="left"/>
      <protection/>
    </xf>
    <xf numFmtId="3" fontId="2" fillId="0" borderId="0" xfId="0" applyNumberFormat="1" applyFont="1" applyBorder="1" applyAlignment="1" applyProtection="1">
      <alignment/>
      <protection/>
    </xf>
    <xf numFmtId="3" fontId="2" fillId="0" borderId="0" xfId="0" applyNumberFormat="1" applyFont="1" applyBorder="1" applyAlignment="1">
      <alignment/>
    </xf>
    <xf numFmtId="37" fontId="2" fillId="0" borderId="0" xfId="0" applyNumberFormat="1" applyFont="1" applyBorder="1" applyAlignment="1" applyProtection="1">
      <alignment/>
      <protection/>
    </xf>
    <xf numFmtId="0" fontId="2" fillId="0" borderId="0" xfId="0" applyFont="1" applyFill="1" applyBorder="1" applyAlignment="1">
      <alignment horizontal="centerContinuous"/>
    </xf>
    <xf numFmtId="0" fontId="3" fillId="0" borderId="0" xfId="0" applyFont="1" applyFill="1" applyBorder="1" applyAlignment="1">
      <alignment horizontal="centerContinuous"/>
    </xf>
    <xf numFmtId="0" fontId="2" fillId="0" borderId="0" xfId="0" applyFont="1" applyFill="1" applyBorder="1" applyAlignment="1">
      <alignment vertical="center"/>
    </xf>
    <xf numFmtId="3" fontId="2" fillId="0" borderId="0" xfId="0" applyNumberFormat="1" applyFont="1" applyFill="1" applyBorder="1" applyAlignment="1">
      <alignment horizontal="centerContinuous"/>
    </xf>
    <xf numFmtId="4" fontId="2" fillId="0" borderId="0" xfId="0" applyNumberFormat="1" applyFont="1" applyFill="1" applyBorder="1" applyAlignment="1">
      <alignment horizontal="centerContinuous"/>
    </xf>
    <xf numFmtId="4" fontId="3" fillId="0" borderId="0" xfId="0" applyNumberFormat="1" applyFont="1" applyFill="1" applyBorder="1" applyAlignment="1">
      <alignment horizontal="center"/>
    </xf>
    <xf numFmtId="4" fontId="3" fillId="0" borderId="0" xfId="0" applyNumberFormat="1" applyFont="1" applyFill="1" applyBorder="1" applyAlignment="1">
      <alignment/>
    </xf>
    <xf numFmtId="174" fontId="2" fillId="0" borderId="0" xfId="0" applyNumberFormat="1" applyFont="1" applyBorder="1" applyAlignment="1" applyProtection="1">
      <alignment vertical="center"/>
      <protection/>
    </xf>
    <xf numFmtId="0" fontId="2" fillId="0" borderId="0" xfId="0" applyFont="1" applyFill="1" applyBorder="1" applyAlignment="1">
      <alignment horizontal="right"/>
    </xf>
    <xf numFmtId="174" fontId="2" fillId="0" borderId="0" xfId="0" applyNumberFormat="1" applyFont="1" applyBorder="1" applyAlignment="1" applyProtection="1">
      <alignment horizontal="right" vertical="center"/>
      <protection/>
    </xf>
    <xf numFmtId="4" fontId="2" fillId="0" borderId="0" xfId="0" applyNumberFormat="1" applyFont="1" applyBorder="1" applyAlignment="1" applyProtection="1">
      <alignment horizontal="right" vertical="center"/>
      <protection/>
    </xf>
    <xf numFmtId="0" fontId="2" fillId="0" borderId="0" xfId="0" applyFont="1" applyFill="1" applyBorder="1" applyAlignment="1">
      <alignment horizontal="left"/>
    </xf>
    <xf numFmtId="4" fontId="3" fillId="0" borderId="0" xfId="0" applyNumberFormat="1" applyFont="1" applyFill="1" applyBorder="1" applyAlignment="1">
      <alignment horizontal="right"/>
    </xf>
    <xf numFmtId="0" fontId="2" fillId="0" borderId="0" xfId="0" applyFont="1" applyAlignment="1">
      <alignment horizontal="left" vertical="center"/>
    </xf>
    <xf numFmtId="4" fontId="2" fillId="0" borderId="3" xfId="0" applyNumberFormat="1" applyFont="1" applyBorder="1" applyAlignment="1" applyProtection="1">
      <alignment horizontal="right" vertical="center"/>
      <protection/>
    </xf>
    <xf numFmtId="174" fontId="2" fillId="0" borderId="0"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4" fontId="2" fillId="0" borderId="4" xfId="0" applyNumberFormat="1" applyFont="1" applyBorder="1" applyAlignment="1" applyProtection="1">
      <alignment vertical="center"/>
      <protection/>
    </xf>
    <xf numFmtId="0" fontId="2" fillId="0" borderId="4" xfId="0" applyFont="1" applyFill="1" applyBorder="1" applyAlignment="1">
      <alignment horizontal="right"/>
    </xf>
    <xf numFmtId="3" fontId="2" fillId="0" borderId="0" xfId="0" applyNumberFormat="1" applyFont="1" applyFill="1" applyBorder="1" applyAlignment="1">
      <alignment horizontal="right" vertical="top" wrapText="1"/>
    </xf>
    <xf numFmtId="0" fontId="2" fillId="0" borderId="0" xfId="0" applyFont="1" applyAlignment="1">
      <alignment horizontal="left"/>
    </xf>
    <xf numFmtId="0" fontId="2" fillId="0" borderId="0" xfId="0" applyFont="1" applyBorder="1" applyAlignment="1">
      <alignment horizontal="right"/>
    </xf>
    <xf numFmtId="4" fontId="2" fillId="0" borderId="0" xfId="0" applyNumberFormat="1" applyFont="1" applyAlignment="1">
      <alignment horizontal="right"/>
    </xf>
    <xf numFmtId="3" fontId="2" fillId="0" borderId="0" xfId="0" applyNumberFormat="1" applyFont="1" applyBorder="1" applyAlignment="1">
      <alignment horizontal="right"/>
    </xf>
    <xf numFmtId="4" fontId="2" fillId="0" borderId="3" xfId="0" applyNumberFormat="1" applyFont="1" applyBorder="1" applyAlignment="1">
      <alignment horizontal="right" vertical="center"/>
    </xf>
    <xf numFmtId="173" fontId="3" fillId="0" borderId="0" xfId="0" applyNumberFormat="1" applyFont="1" applyBorder="1" applyAlignment="1" applyProtection="1">
      <alignment horizontal="center"/>
      <protection/>
    </xf>
    <xf numFmtId="0" fontId="2" fillId="0" borderId="0" xfId="0" applyFont="1" applyBorder="1" applyAlignment="1">
      <alignment horizontal="right"/>
    </xf>
    <xf numFmtId="4" fontId="2" fillId="0" borderId="0" xfId="0" applyNumberFormat="1" applyFont="1" applyAlignment="1">
      <alignment horizontal="right"/>
    </xf>
    <xf numFmtId="4" fontId="11" fillId="0" borderId="0" xfId="0" applyNumberFormat="1" applyFont="1" applyFill="1" applyBorder="1" applyAlignment="1">
      <alignment horizontal="right"/>
    </xf>
    <xf numFmtId="0" fontId="2" fillId="0" borderId="0" xfId="0" applyFont="1" applyAlignment="1">
      <alignment horizontal="right"/>
    </xf>
    <xf numFmtId="3" fontId="2" fillId="0" borderId="0" xfId="0" applyNumberFormat="1" applyFont="1" applyAlignment="1">
      <alignment horizontal="right"/>
    </xf>
    <xf numFmtId="4" fontId="11" fillId="0" borderId="2" xfId="0" applyNumberFormat="1" applyFont="1" applyFill="1" applyBorder="1" applyAlignment="1">
      <alignment horizontal="right"/>
    </xf>
    <xf numFmtId="173" fontId="2" fillId="0" borderId="0" xfId="0" applyNumberFormat="1" applyFont="1" applyBorder="1" applyAlignment="1" applyProtection="1">
      <alignment/>
      <protection/>
    </xf>
    <xf numFmtId="4" fontId="3" fillId="0" borderId="1" xfId="0" applyNumberFormat="1" applyFont="1" applyFill="1" applyBorder="1" applyAlignment="1">
      <alignment horizontal="right"/>
    </xf>
    <xf numFmtId="0" fontId="9" fillId="0" borderId="0" xfId="0" applyFont="1" applyBorder="1" applyAlignment="1">
      <alignment horizontal="right"/>
    </xf>
    <xf numFmtId="3" fontId="2" fillId="0" borderId="0" xfId="0" applyNumberFormat="1" applyFont="1" applyFill="1" applyBorder="1" applyAlignment="1">
      <alignment horizontal="left"/>
    </xf>
    <xf numFmtId="3" fontId="2" fillId="0" borderId="0" xfId="0" applyNumberFormat="1" applyFont="1" applyFill="1" applyBorder="1" applyAlignment="1">
      <alignment/>
    </xf>
    <xf numFmtId="0" fontId="4" fillId="0" borderId="0" xfId="0" applyFont="1" applyFill="1" applyBorder="1" applyAlignment="1">
      <alignment horizontal="centerContinuous"/>
    </xf>
    <xf numFmtId="4" fontId="3" fillId="0" borderId="0"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0" fontId="3" fillId="0" borderId="0" xfId="0" applyFont="1" applyBorder="1" applyAlignment="1">
      <alignment/>
    </xf>
    <xf numFmtId="0" fontId="3" fillId="0" borderId="0" xfId="0" applyFont="1" applyFill="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173" fontId="3" fillId="0" borderId="0" xfId="0" applyNumberFormat="1" applyFont="1" applyBorder="1" applyAlignment="1" applyProtection="1">
      <alignment horizont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protection/>
    </xf>
    <xf numFmtId="3" fontId="4" fillId="0" borderId="0" xfId="0" applyNumberFormat="1" applyFont="1" applyFill="1" applyBorder="1" applyAlignment="1">
      <alignment horizontal="center" vertical="top" wrapText="1"/>
    </xf>
    <xf numFmtId="0" fontId="2" fillId="0" borderId="0" xfId="0" applyFont="1" applyAlignment="1" applyProtection="1">
      <alignment horizontal="left" vertical="center"/>
      <protection/>
    </xf>
    <xf numFmtId="0" fontId="2" fillId="0" borderId="0" xfId="0" applyFont="1" applyAlignment="1">
      <alignment vertical="center"/>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3" fontId="3" fillId="0" borderId="2"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2" fillId="0" borderId="0" xfId="0" applyFont="1" applyAlignment="1">
      <alignment vertical="center" wrapText="1"/>
    </xf>
    <xf numFmtId="3" fontId="3" fillId="0" borderId="0" xfId="0" applyNumberFormat="1" applyFont="1" applyFill="1" applyBorder="1" applyAlignment="1">
      <alignment horizontal="center" vertical="top" wrapText="1"/>
    </xf>
    <xf numFmtId="0" fontId="3" fillId="0" borderId="0" xfId="0" applyFont="1" applyAlignment="1" applyProtection="1">
      <alignment horizontal="center" vertical="center"/>
      <protection/>
    </xf>
    <xf numFmtId="3" fontId="3" fillId="0" borderId="0" xfId="0" applyNumberFormat="1" applyFont="1" applyFill="1" applyBorder="1" applyAlignment="1">
      <alignment horizontal="center" vertical="top"/>
    </xf>
    <xf numFmtId="3" fontId="10"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18</xdr:col>
      <xdr:colOff>0</xdr:colOff>
      <xdr:row>0</xdr:row>
      <xdr:rowOff>0</xdr:rowOff>
    </xdr:to>
    <xdr:sp>
      <xdr:nvSpPr>
        <xdr:cNvPr id="1" name="TextBox 1"/>
        <xdr:cNvSpPr txBox="1">
          <a:spLocks noChangeArrowheads="1"/>
        </xdr:cNvSpPr>
      </xdr:nvSpPr>
      <xdr:spPr>
        <a:xfrm>
          <a:off x="8667750" y="0"/>
          <a:ext cx="714375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60" b="0" i="0" u="none" baseline="0"/>
            <a:t>Eλέγξαμε τις ανωτέρω οικονομικές καταστάσεις καθώς και το σχετικό προσάρτημα της  Ανώνυμης Εταιρείας "ΡΟΔΙΑΚΗ ΠΟΤΟΠΟΪΑ Α.Ε." της εταιρικής χρήσεως που  έληξε  την 31 Δεκεμβρίου 2000. Ο έλεγχός μας έγινε σύμφωνα με τις διατάξεις του άρθρου 37 του κωδ. Νόμου 2190/1920 "Περί Ανωνύμων Εταιρειών " και τις ελεγκτικές διαδικασίες που κρίναμε κατάλληλες, βάσει των αρχών και κανόνων που ακολουθεί το Σώμα Ορκωτών Ελεγκτών - Λογιστών. Τέθηκαν στη διάθεσή μας τα βιβλία και στοιχεία που τήρησε η εταιρεία και μας δόθηκαν οι αναγκαίες για τον έλεγχό μας  πληροφορίες  και επεξηγήσεις που ζητήσαμε. Η εταιρεία  εφάρμοσε ορθά τo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της εκθέσεως Διαχειρίσεως  του  Διοικητικού  Συμβουλίου προς την Tακτική Γενική Συνέλευση των  Μετόχων, με τις σχετικές Οικονομικές Καταστάσεις. Το Προσάρτημα περιλαμβάνει τις πληροφορίες που προβλέπονται από το άρθρο 43α του Κ.Ν.2190/1920. Από τον παραπάνω έλεγχό μας προέκυψαν τα εξής:
1. 
2.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ληφθεί υπόψη η παραπάνω παρατήρησή μας, την περιουσιακή διάρθρωση και την οικονομική θέση της εταιρείας κατά την 31η Δεκεμβρίου 2000, καθώς και τα αποτελέσματα της χρήσεως που έληξε την ημερομηνία αυτή βάσει των σχετικών διατάξεων που ισχύουν και των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0</xdr:col>
      <xdr:colOff>57150</xdr:colOff>
      <xdr:row>0</xdr:row>
      <xdr:rowOff>0</xdr:rowOff>
    </xdr:from>
    <xdr:to>
      <xdr:col>12</xdr:col>
      <xdr:colOff>0</xdr:colOff>
      <xdr:row>0</xdr:row>
      <xdr:rowOff>0</xdr:rowOff>
    </xdr:to>
    <xdr:sp>
      <xdr:nvSpPr>
        <xdr:cNvPr id="2" name="Text 2"/>
        <xdr:cNvSpPr txBox="1">
          <a:spLocks noChangeArrowheads="1"/>
        </xdr:cNvSpPr>
      </xdr:nvSpPr>
      <xdr:spPr>
        <a:xfrm>
          <a:off x="57150" y="0"/>
          <a:ext cx="96393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Greek"/>
              <a:ea typeface="Arial Greek"/>
              <a:cs typeface="Arial Greek"/>
            </a:rPr>
            <a:t>Ελέγξαμε τις εξαμηνιαίες Οικονομικές καταστάσεις της 31ης Δεκεμβρίου 2000, της Ανώνυμης Εταιρίας " SINGULAR INTERNATIONAL  ΑΝΩΝΥΜΟΣ ΕΤΑΙΡΙΑ ΜΗΧΑΝΟΓΡΑΦΙΚΩΝ ΕΦΑΡΜΟΓΩΝ " της περιόδου 1/7/2000 μέχρι 31/12/2000, οι οποίες δεν έχουν καταχωρηθεί στα βιβλία της εταιρίας, αλλά συντάχθηκαν εξωλογιστικά με βάση τα οριστικά Ισοζύγια Γενικής και Αναλυτικής λογιστικής της 31.12.2000. Ο έλεγχός μας έγινε με τις ελεγκτικές διαδικασίες που κρίναμε κατάλληλες, βάσει των αρχών και κανόνων ελεγκτικής που ακολουθεί το Σώμα Ορκωτών Ελεκγτών Λογιστών, για να διαπιστώσουμε ότι οι ανωτέρω εξαμηνιαίες λογιστικές καταστάσεις δεν περιέχουν λάθη ή παραλείψεις που να επηρεάζουν ουσιωδώς την περιουσιακή διάθρωση και την οικονομική θέση της εταιρίας καθώς και τα αποτελέσματα που εμφανίζονται σε αυτές. Τέθηκαν στη διάθεσή μας τα βιβλία και τα στοιχεία που τήρησε η εταιρία και μας δόθηκαν οι αναγκαίες για τον έλεγχο πληροφορίες και επεξηγήσεις που ζητήσαμε.  Από τον παραπάνω έλεγχό μας προέκυψαν τα εξής: 1) Στο λογαριασμό του Ενεργητικού "Λοιπά έξοδα εγκατάστασης" περιλαμβάνονται δαπάνες οι οποίες έχουν πραγματοποιηθεί από την εταιρία για την αύξηση του Μετοχικού Κεφαλαίου και την εισαγωγή των μετοχών της στην παράλληλη αγορά του Χ.Α.Α, η οποία δεν έχει εγκριθεί μέχρι σήμερα. Επί των εξόδων αυτών δεν έχουν διενεργηθεί αποσβέσεις συνολικού ύψους Δρχ. 15.040.000 περίπου εκ των οποίων Δρχ. 8.500.000 θα επιβάρυναν τα αποτελέσματα της κλειόμενης περιόδου. 2) Ο λογαριασμός του Ενεργητικού " Συμμετοχές σε συνδεμένες επιχειρήσεις" περιλαμβάνει μετοχές Ανωνύμων εταιριών και Εταιρικά μερίδια Ε.Π.Ε εσωτερικού και εξωτερικού μή εισηγμένων στο Χ.Α.Α οι οποίες ελέγχονται από αναγνωρισμένους Ορκωτούς Ελεγκτές Λογιστές και έχουν αποτιμηθεί στην αξία κτήσεώς τους. Εάν αποτιμούνταν σύμφωνα με τα προβλεπόμενα από τις διατάξεις του άρθρου 43 παρ. 6 του Κ.Ν 2190/1920 θα εμφανίζονταν την 31.12.2000 με αξία μικρότερη κατά Δρχ. 575.000.000 περίπου. Κατά την γνώμη της Διοίκησης της εταιρίας η προκύπτουσα διαφορά δεν συνιστά μόνιμη μείωση της αξίας των συμμετοχών, αφού κυρίως αντιπροσωπεύει υπεραξία κατά την εξαγορά τους. 3) Ο λογαριασμός του Ενεργητικού "Συμμετοχές σε λοιπές επιχειρήσεις" αφορά εταιρικά μερίδια Αστικής μή κερδοσκοπικής εταιρίας, η  οποία δεν ελέγχεται από αναγνωρισμένο Ορκωτό Ελεγκτή Λογιστή που έχουν αποτιμηθεί στην αξία κτήσεώς τους.Σύμφωνα με τον τελευταίο νόμιμα συνταθέντα Ισολογισμό της 31.12.1999 η καθαρή θέση της εταιρίας είναι αρνητική. 4) Η εταιρία σε αντίθεση με την προηγούμενη περίοδο δεν διενήργησε πρόβλεψη για επισφαλείς απαιτήσεις ύψους Δρχ. 4.200.000 περίπου με ισόποσο όφελος των αποτελεσμάτων της περιόδου. Η υφιστάμενη πρόβλεψη εκ Δρχ. 30.450.000 δεν επαρκεί κατά την γνώμη μας, για να καλύψει την ζημία που ενδεχομένως θα προκύψει από την μή ρευστοποίηση καθυστερημένων απαιτήσεων συνολικού ποσού Δρχ. 64.700.000 περίπου που περιλαμβάνονται  στους λογαριασμούς του Ενεργητικού ''Πελάτες'', ''Γραμμάτια σε καθυστέρηση'', ''Επιταγές σε καθυστέρηση'' και '' Επισφαλείς - επίδικοι πελάτες και χρεώστες".  5) Στον λογαριασμό του Ενεργητικού "Χρεώστες διάφοροι" περιλαμβάνονται απαιτήσεις από το Ελληνικό Δημόσιο συνολικού ποσού Δρχ. 180.180.716 που λογίσθηκαν με πρόβλεψη την 30.6.2000 και αφορούν επιχορηγήσεις εγκριθέντων και εκτελεθέντων προγραμμάτων. Μέχρι και την ημερομηνία χογηγήσεως του παρόντος δεν έχει διενεργηθεί καμία είσπραξη έναντι των  ανωτέρω απαιτήσεων. 6) Η εταιρία βασίζόμενη στην υπ' αριθμ. 205/1988 γνωμοδότηση της ολομέλειας των Νομικών Συμβούλων Διοικήσεως και στην περίπτωση ιε' της παραγράφου 1 του άρθρου 31του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συνταξιοδότηση,σύμφωνα με τον Ν.2190/1920, αυτή θα ήταν μεγαλύτερη της σχηματισθείσας, κατά το ποσό των Δρχ. 50.400.000 περίπου, μέρος του οποίου εκ Δρχ. 11.700.000 θα επιβάρυνε τα αποτελέσματα της κλειόμενης περιόδου. 7) Δεν διενεργήθηκαν προβλέψεις σε βάρος των αποτελεσμάτων της περιόδου για υποχρεώσεις από φόρους ύψους Δρχ. 4.720.339 που βεβαιώθηκαν από τον φορολογικό έλεγχο που διενεργήθηκε μέχρι την 30.6.2000. Η υποχρέωση αυτή δεν συμπεριλήφθηκε στις συνταχθείσες Οικονομικές καταστάσεις επειδή η βεβαίωσή τους έλαβε χώρα μετά την ημερομηνία σύνταξης της παρούσας . Κατά την γνώμη μας, οι ανωτέρω εξαμηνίαίες Οικονομικές Καταστάσεις οι οποίες προκύπτουν από τα βιβλία και στοιχεία της εταιρίας, αφού ληφθούν υπόψη οι παραπάνω παρατηρήσεις μας καθώς και οι σημειώσεις της εταιρίας, δεν περιέχουν λάθη ή παραλείψεις που να επηρεάζουν ουσιωδώς την περιουσιακή διάθρωση και την οικονομική θέση της εταιρίας, κατά την 31η Δεκεμβρίου 2000 καθώς και τα αποτελέσματα της περιόδου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εφαρμόστηκαν στην αντίστοιχη προηγούμενη περίοδο εκτός της περίπτωσης της παρατηρήσεώς μας Νο 4. Το ανωτέρω πιστοποιητικό δεν υπέχει θέση του πιστοποιητικού του Κ.Ν 2190/1920 αλλά συντάχθηκε για το σκοπό της κατάρτισης των Ενοποιημένων Οικονομικών Καταστάσεων της  "SINGULAR Α.Ε".   
                                                                                                                                                                                   </a:t>
          </a:r>
          <a:r>
            <a:rPr lang="en-US" cap="none" sz="1000" b="1" i="0" u="none" baseline="0">
              <a:latin typeface="Arial Greek"/>
              <a:ea typeface="Arial Greek"/>
              <a:cs typeface="Arial Greek"/>
            </a:rPr>
            <a:t>
</a:t>
          </a:r>
        </a:p>
      </xdr:txBody>
    </xdr:sp>
    <xdr:clientData/>
  </xdr:twoCellAnchor>
  <xdr:twoCellAnchor>
    <xdr:from>
      <xdr:col>0</xdr:col>
      <xdr:colOff>85725</xdr:colOff>
      <xdr:row>0</xdr:row>
      <xdr:rowOff>0</xdr:rowOff>
    </xdr:from>
    <xdr:to>
      <xdr:col>12</xdr:col>
      <xdr:colOff>0</xdr:colOff>
      <xdr:row>0</xdr:row>
      <xdr:rowOff>0</xdr:rowOff>
    </xdr:to>
    <xdr:sp>
      <xdr:nvSpPr>
        <xdr:cNvPr id="3" name="Text 2"/>
        <xdr:cNvSpPr txBox="1">
          <a:spLocks noChangeArrowheads="1"/>
        </xdr:cNvSpPr>
      </xdr:nvSpPr>
      <xdr:spPr>
        <a:xfrm>
          <a:off x="85725" y="0"/>
          <a:ext cx="9610725" cy="0"/>
        </a:xfrm>
        <a:prstGeom prst="rect">
          <a:avLst/>
        </a:prstGeom>
        <a:solidFill>
          <a:srgbClr val="FFFFFF"/>
        </a:solidFill>
        <a:ln w="9525" cmpd="sng">
          <a:noFill/>
        </a:ln>
      </xdr:spPr>
      <xdr:txBody>
        <a:bodyPr vertOverflow="clip" wrap="square" anchor="just"/>
        <a:p>
          <a:pPr algn="just">
            <a:defRPr/>
          </a:pPr>
          <a:r>
            <a:rPr lang="en-US" cap="none" sz="1000" b="1" i="0" u="none" baseline="0">
              <a:latin typeface="Arial Greek"/>
              <a:ea typeface="Arial Greek"/>
              <a:cs typeface="Arial Greek"/>
            </a:rPr>
            <a:t>Σημειώσεις :</a:t>
          </a:r>
          <a:r>
            <a:rPr lang="en-US" cap="none" sz="1000" b="0" i="0" u="none" baseline="0">
              <a:latin typeface="Arial Greek"/>
              <a:ea typeface="Arial Greek"/>
              <a:cs typeface="Arial Greek"/>
            </a:rPr>
            <a:t> 1) Ο λογαριασμός του Ενεργητικού Δ-ΙΙΙ-1 "Μετοχές" αφορά μετοχές Ανώνυμης Εταιρίας μή εισηγμένης στο Χ.Α.Α (ποσοστό 1%) που ελέγχεται απο αναγνωρισμένο Ορκωτό Ελεγκτή Λογιστή, που αποτιμήθηκαν στην αξία κτήσης τους. Σύμφωνα με τον τελευταίο συνταχθέντα Ισολογισμό της 31.12.2000 η εσωτερική λογιστική αξία της μετοχής δεν υπολλείπεται της αξίας κτήσης της. 2) Με την από 26.1.2001 απόφαση της Έκτακτης Γενικής Συνέλευσης ανανεώθηκαν οι αποφάσεις της από 4.11.1999 Έκτακτης γενικής Συνέλευσης που αφορούσαν την αύξηση του Μετοχικού κεφαλαίου κατά Δρχ. 270.000.000 με δημόσια εγγραφή και κατά Δρχ. 13.500.000 με ιδιωτική τοποθέτηση με την έκδοση 567.000 νέων κοινών ονομαστικών μετοχών ονομαστικής αξίας 500 Δρχ. εκάστη και την εισαγωγή των μετοχών της εταιρίας στην Παράλληλη αγορά του Χ.Α.Α με παραίτηση των παλαιών μετόχων από το δικαίωμα προτίμησης τους. 3) Στα αποτελέσματα της περιόδου 1.7-31.12.2000 εμπεριέχεται υποχρέωση για φόρο εισοδήματος ύψους Δρχ. 76.000.000 περίπου 4) Ο αριθμός του προσωπικού την 31.12.2000 ανέρχεται σε 135 άτομα.  </a:t>
          </a:r>
        </a:p>
      </xdr:txBody>
    </xdr:sp>
    <xdr:clientData/>
  </xdr:twoCellAnchor>
  <xdr:twoCellAnchor>
    <xdr:from>
      <xdr:col>0</xdr:col>
      <xdr:colOff>57150</xdr:colOff>
      <xdr:row>0</xdr:row>
      <xdr:rowOff>0</xdr:rowOff>
    </xdr:from>
    <xdr:to>
      <xdr:col>18</xdr:col>
      <xdr:colOff>0</xdr:colOff>
      <xdr:row>0</xdr:row>
      <xdr:rowOff>0</xdr:rowOff>
    </xdr:to>
    <xdr:sp>
      <xdr:nvSpPr>
        <xdr:cNvPr id="4" name="Text 2"/>
        <xdr:cNvSpPr txBox="1">
          <a:spLocks noChangeArrowheads="1"/>
        </xdr:cNvSpPr>
      </xdr:nvSpPr>
      <xdr:spPr>
        <a:xfrm>
          <a:off x="57150" y="0"/>
          <a:ext cx="157543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Greek"/>
              <a:ea typeface="Arial Greek"/>
              <a:cs typeface="Arial Greek"/>
            </a:rPr>
            <a:t>Ελέγξαμε τις ανωτέρω Οικονομικές Καταστάσεις καθώς  και το σχετικό Προσάρτημα της Ανώνυμης Εταιρείας " SINGULAR INTERNATIONAL  ΑΝΩΝΥΜΟΣ ΕΤΑΙΡΙΑ ΜΗΧΑΝΟΓΡΑΦΙΚΩΝ ΕΦΑΡΜΟΓΩΝ " της εταιρικής χρήσεως που έληξε την 30η Ιουνίου 2000. Ο έλεγχός μας έγινε  σύμφωνα με τις διατάξεις του άρθρου 37 του Κωδ. Ν. 2190/1920 " περί Ανωνύμων Εταιριών" και τις ελεγκτικές διαδικασίες που κρίναμε κατάλληλες, βάσει των αρχών και κανόνων ελεγκτικής που ακολουθεί το Σώμα Ορκωτών Ελεγκτών. Τέθηκαν στην διάθεσή μας τα βιβλία και στοιχεία που τήρησε η εταιρία και μας δόθηκαν οι αναγκαίες για τον έλεγχο πληροφορίες και επεξηγήσεις που ζητήσαμε. Η εταιρία τήρησε ορθά το Γενικό Λογιστικό Σχέδιο. Δεν τροποποιήθηκε η μέθοδος απογραφής σε σχέση με την προηγούμενη χρήση και το κόστος πωληθέντων (Εμπορευμάτων και Υπηρεσιών)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Μετοχών με τις σχετικές Οικονομικές Καταστάσεις. Το Προσάρτημα περιλαμβάνει πληροφορίες που προβλέπονται από την παράγραφο 1 του άρθρου 43α του Κ.Ν. 2190/1920. Από τον παραπάνω έλεγχό μας προέκυψαν τα εξής: 1) Ο λογαριασμός του Ενεργητικού " Συμμετοχές σε συνδεμένες επιχειρήσεις" περιλαμβάνει μετοχές Ανωνύμων εταιριών και Εταιρικά μερίδια Ε.Π.Ε εσωτερικού και εξωτερικού μή εισηγμένων στο Χ.Α.Α οι οποίες ελέγχονται από αναγνωρισμένους Ορκωτούς Ελεγκτές Λογιστές και έχουν αποτιμηθεί στην αξία κτήσεώς τους. Εάν αποτιμούνταν σύμφωνα με τα προβλεπόμενα από τις διατάξεις του άρθρου 43 παρ. 6 του Κ.Ν 2190/1920 θα εμφανίζονταν την 30.6.2000 με αξία μικρότερη κατά Δρχ. 642.000.000 περίπου. Κατά την γνώμη της Διοίκησης της εταιρίας η προκύπτουσα διαφορά δεν συνιστά μόνιμη μείωση της αξίας των συμμετοχών, αφού κυρίως αντιπροσωπεύει υπεραξία κατά την εξαγορά τους. 2) Ο λογαριασμός του Ενεργητικού "Συμμετοχές σε λοιπές επιχειρήσεις" αφορά εταιρικά μερίδια Αστικής μή κερδοσκοπικής εταιρίας, η  οποία δεν ελέγχεται από αναγνωρισμένο Ορκωτό Ελεγκτή Λογιστή που έχουν αποτιμηθεί στην αξία κτήσεώς τους.Σύμφωνα με τον τελευταίο νόμιμα συνταθέντα Ισολογισμό η καθαρή θέση της εταιρίας είναι αρνητική. 3) Στους λογαριασμούς του Ενεργητικού ''Πελάτες'', '' Γραμμάτια σε καθυστέρηση'', ''Επιταγές σε καθυστέρηση'' και '' Επισφαλείς - επίδικοι πελάτες και χρεώστες'' περιλαμβάνονται απαιτήσεις σε καθυστέρηση συνολικού ποσού Δρχ. 35.000.000 περίπου, για τις οποίες υφίσταται πρόβλεψη ύψους Δρχ. 30.450.000, η οποία κατά την γνώμη μας επαρκεί για να καλύψει την ζημία που θα προκύψει από την μή ρευστοποίησή τους. 4) Η εταιρία βασίζόμενη στην υπ' αριθμ. 205/1988 γνωμοδότηση της ολομέλειας των Νομικών Συμβούλων Διοικήσεως και στην περίπτωση ιε' της παραγράφου 1 του άρθρου 31του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συνταξιοδότηση,σύμφωνα με τον Ν.2190/1920, αυτή θα ήταν μεγαλύτερη της σχηματισθείσας, κατά το ποσό των Δρχ. 38.512.401, μέρος του οποίου εκ Δρχ. 8.841.425 αφορά την παρούσα χρήση και θα βάρυνε τα αποτελέσματα της κλειόμενης χρήσεως. Κατά την γνώμη μας οι ανωτέρω Οικονομικές Καταστάσεις οι οποίες προκύπτουν από τα βιβλία και στοιχεία της εταιρίας απεικονίζουν, μαζί με το Προσάρτημα, αφού ληφθούν υπόψη οι παραπάνω παρατηρήσεις μας καθώς και οι σημειώσεις της εταιρίας κάτω από τον Ισολογισμό, την περιουσιακή διάρθωση και την οικονομική θέση της εταιρίας κατά την 30 Ιουνίου 2000, καθώς και τα αποτελέσματα της χρήσεως που έληξε αυτήν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εταιρία εφάρμοσε στην προηγούμενη χρήση.  
                                                                                                                                                                                   </a:t>
          </a:r>
          <a:r>
            <a:rPr lang="en-US" cap="none" sz="1000" b="1" i="0" u="none" baseline="0">
              <a:latin typeface="Arial Greek"/>
              <a:ea typeface="Arial Greek"/>
              <a:cs typeface="Arial Greek"/>
            </a:rPr>
            <a:t>
                                                                                                                                                                                                               </a:t>
          </a:r>
        </a:p>
      </xdr:txBody>
    </xdr:sp>
    <xdr:clientData/>
  </xdr:twoCellAnchor>
  <xdr:twoCellAnchor>
    <xdr:from>
      <xdr:col>0</xdr:col>
      <xdr:colOff>85725</xdr:colOff>
      <xdr:row>0</xdr:row>
      <xdr:rowOff>0</xdr:rowOff>
    </xdr:from>
    <xdr:to>
      <xdr:col>18</xdr:col>
      <xdr:colOff>0</xdr:colOff>
      <xdr:row>0</xdr:row>
      <xdr:rowOff>0</xdr:rowOff>
    </xdr:to>
    <xdr:sp>
      <xdr:nvSpPr>
        <xdr:cNvPr id="5" name="Text 2"/>
        <xdr:cNvSpPr txBox="1">
          <a:spLocks noChangeArrowheads="1"/>
        </xdr:cNvSpPr>
      </xdr:nvSpPr>
      <xdr:spPr>
        <a:xfrm>
          <a:off x="85725" y="0"/>
          <a:ext cx="15725775" cy="0"/>
        </a:xfrm>
        <a:prstGeom prst="rect">
          <a:avLst/>
        </a:prstGeom>
        <a:solidFill>
          <a:srgbClr val="FFFFFF"/>
        </a:solidFill>
        <a:ln w="9525" cmpd="sng">
          <a:noFill/>
        </a:ln>
      </xdr:spPr>
      <xdr:txBody>
        <a:bodyPr vertOverflow="clip" wrap="square" anchor="just"/>
        <a:p>
          <a:pPr algn="just">
            <a:defRPr/>
          </a:pPr>
          <a:r>
            <a:rPr lang="en-US" cap="none" sz="1000" b="1" i="0" u="none" baseline="0">
              <a:latin typeface="Arial Greek"/>
              <a:ea typeface="Arial Greek"/>
              <a:cs typeface="Arial Greek"/>
            </a:rPr>
            <a:t>Σημειώσεις :</a:t>
          </a:r>
          <a:r>
            <a:rPr lang="en-US" cap="none" sz="1000" b="0" i="0" u="none" baseline="0">
              <a:latin typeface="Arial Greek"/>
              <a:ea typeface="Arial Greek"/>
              <a:cs typeface="Arial Greek"/>
            </a:rPr>
            <a:t> 1) Με απόφαση της Έκτακτης Γενικής Συνέλευσης της 19.10.1999 αποφασίσθηκε : α) Η αύξηση του Μετοχικού Κεφαλαίου κατά Δρχ. 5.200.000 με ισόποση κεφαλαιοποίηση της "Διαφοράς υπέρ το άρτιο" με την έκδοση 10.400 νέων κοινών ονομαστικών μετοχών ονομαστικής αξίας 500 εκάστη. β) Η μείωση της ονομαστικής αξίας της μετοχής από Δρχ. 1.000 σε 500 με την έκδοση 1.769.800 νέων κοινών ονομαστικών μετοχών που διανεμήθηκαν δωρεάν στους παλαιούς μετόχους με αναλογία μία νέα για κάθε μία παλαιά (Φ.Ε.Κ 8940/8.11.1999)  2) Με την από 4.11.1999 απόφαση της Έκτακτης Γενικής Συνέλευσης αποφασίσθηκε η αύξηση του Μετοχικού κεφαλαίου κατά Δρχ. 270.000.000 με δημόσια εγγραφή και κατά Δρχ. 13.500.000 με ιδιωτική τοποθέτηση με την έκδοση 567.000 νέων κοινών ονομαστικών μετοχών ονομαστικής αξίας 500 Δρχ. εκάστη και την εισαγωγή των μετοχών της εταιρίας στην Παράλληλη αγορά του Χ.Α.Α με παραίτηση των παλαιών μετόχων από το δικαίωμα προτίμησης τους, η οποία δεν έχει εγκριθεί από το Χ.Α.Α  μέχρι σήμερα. Επί των εξόδων αυτής της αύξησης του Μετοχικού κεφαλαίου, που έχουν καταχωρηθεί στο λογαριασμό του Ενεργητικού "Λοιπά έξοδα εγκατάστασης" δεν διενεργήθηκαν αποσβέσεις ύψους Δρχ. 6.540.000 περίπου λόγω μή ολοκλήρωσής της. 3) Ο αριθμός του προσωπικού την 30.6.00 ανέρχεται σε 120 άτομα έναντι 79 ατόμων της 30.6.99.  4) Στις συμμετοχές της εταιρίας, περιλαμβάνεται και η ALPHA NOVA LIMITED, η οποία κτήθηκε την 1.7.1999.   </a:t>
          </a:r>
        </a:p>
      </xdr:txBody>
    </xdr:sp>
    <xdr:clientData/>
  </xdr:twoCellAnchor>
  <xdr:twoCellAnchor>
    <xdr:from>
      <xdr:col>0</xdr:col>
      <xdr:colOff>114300</xdr:colOff>
      <xdr:row>0</xdr:row>
      <xdr:rowOff>0</xdr:rowOff>
    </xdr:from>
    <xdr:to>
      <xdr:col>18</xdr:col>
      <xdr:colOff>0</xdr:colOff>
      <xdr:row>0</xdr:row>
      <xdr:rowOff>0</xdr:rowOff>
    </xdr:to>
    <xdr:sp>
      <xdr:nvSpPr>
        <xdr:cNvPr id="6" name="Rectangle 6"/>
        <xdr:cNvSpPr>
          <a:spLocks/>
        </xdr:cNvSpPr>
      </xdr:nvSpPr>
      <xdr:spPr>
        <a:xfrm>
          <a:off x="114300" y="0"/>
          <a:ext cx="15697200" cy="0"/>
        </a:xfrm>
        <a:prstGeom prst="rect">
          <a:avLst/>
        </a:prstGeom>
        <a:solidFill>
          <a:srgbClr val="FFFFFF"/>
        </a:solidFill>
        <a:ln w="9525" cmpd="sng">
          <a:noFill/>
        </a:ln>
      </xdr:spPr>
      <xdr:txBody>
        <a:bodyPr vertOverflow="clip" wrap="square"/>
        <a:p>
          <a:pPr algn="just">
            <a:defRPr/>
          </a:pPr>
          <a:r>
            <a:rPr lang="en-US" cap="none" sz="1000" b="0" i="0" u="none" baseline="0"/>
            <a:t>Διενεργήσαμε τον έλεγχο που προβλέπεται από τις διατάξεις του άρθρου 6 του Π.Δ 360/1985, όπως τροποποιήθηκε με το άρθρο 90 του Ν.2533/1997, εφαρμόζοντας, στα πλαίσια των αρχών και κανόνων ελεγκτικής που ακολουθεί το Σώμα ορκωτών Ελεκγτών, τις ελεγκτικές διαδικασίες που κρίναμε κατάλληλες για να διαπιστώσουμε ότι οι ανωτέρω συνοπτικές λογιστικές καταστάσεις της "SINGULAR INTERNATIONAL Α.Ε"που καλύπτουν την περίοδο 1/7/1999 μέχρι 31/12/1999, δεν περιέχουν ανακρίβειες ή παραλείψεις που να επηρεάζουν ουσιωδώς την περιουσιακή διάθρωση και την οικονομική θέση της εταιρίας,καθώς και τα αποτελέσματα, που εμφανίζονται σ'αυτές. Τέθηκαν στη διάθεσή μας τα βιβλία και τα στοιχεία που τήρησε η εταιρία και μας δόθηκαν οι αναγκαίες για τον έλεγχο πληροφορίες και επεξηγήσεις που ζητήσαμε. Η εταιρία εφάρμοσε ορθά το Ε.Γ.Λ.Σ. Δεν τροποποιήθηκε η μέθοδος απογραφής σε σχέση με την αντίστοιχη προηγούμενη περίοδο. Απο τον παραπάνω έλεγχό μας προέκυψαν τα εξής : 1) Με την, από 19.10.1999 απόφαση της Έκτακτης Γενικής Συνέλευσης των μετόχων της εταιρίας αποφασίσθηκε : α) η μείωση της ονομαστικής αξίας της μετοχής από Δρχ. 1.000 σε Δρχ. 500 με την έκδοση 1.769.800 νέων κοινών ονομαστικών μετοχών που διανεμήθηκαν δωρεάν στους παλαιούς μετόχους, με αναλογία μία νέα για κάθε μία παλαιά και β) η αύξηση του μετοχικού κεφαλαίου κατά Δρχ. 5.200.000 με ισόποση κεφαλαιοποίηση "Διαφοράς υπέρ το άρτιο" με την έκδοση 10.400 νέων κοινών ονομαστικών μετοχών, ονομαστικής αξίας 500 Δρχ. η κάθε μία που διανεμήθηκαν δωρεάν στους παλαιούς  μετόχους κατά το ποσοστό της συμμετοχής τους. Έτσι το Μετοχικό Κεφάλαιο της εταιρίας ανέρχεται σε Δρχ. 1.775.000.000 διαιρούμενο σε 3.550.000 κοινές ονομαστικές μετοχές ονομαστικής 500 Δρχ. η κάθε μία (ΦΕΚ 8940/8.11.1999 τεύχος Α.Ε &amp; Ε.Π.Ε)  2) Στους λογαριασμούς του Ενεργητικού "Πελάτες", "Γραμμάτια σε καθυστέρηση","Επιταγές σε καθυστέρηση"και "Επισφαλείς-επίδικοι πελάτες και χρεώστες", περιλαμβάνονται απαιτήσεις σε καθυστέρηση, ύψους Δρχ. 27.000.000 περίπου για τις οποίες υφίσταται πρόβλεψη από Δρχ. 22.845.809 η οποία κατά την γνώμη του ελέγχου μας επαρκεί για να καλύψει την πιθανή ζημία που ενδεχομένως θα προκύψει από την μή ρευστοποίησή τους. 3) Στο λογαριασμό "Συμεμτοχές και άλλες μακροπρόθεσμες χρηματοοικονομικές απαιτήσεις" περιλαμβάνονται μετοχές Ανωνύμων εταιριών καθώς και εταιρικά μερίδια εταιριών περιορισμένης ευθύνης εσωτερικού και εξωτερικού συνολικού ύψους Δρχ. 2.364.943.241 μή εισηγμένων στο Χ.Α.Α που ελέγχονται από Ορκωτούς Ελεγκτές, και έχουν αποτιμηθεί στίς αξίες κτήσεώς τους . Η τρέχουσα αξία τους όπως αυτή προσδιορίζεται απότις διατάξεις του άρθρου 43, παράγρ. 6 του Κ.Ν 2190/1920 σύμφωνα με τους συνταχθέντες οριστικούς και ενδιάμεσους Ισολογισμούς της 31.12.1999, είναι μικρότερη της αξίας κτήσεώς τους κατά Δρχ. 776.644.118.  Δεν διενεργήθηκε καμμία σχετική πρόβλεψη υποτίμησής τους. 4) Η εταιρία βασιζόμενη στην υπ'αριθμ. 205/1988 γνωμοδότηση της ολομέλειας των Νομικών Συμβούλων Διοικήσεως και στην περίπτωση ιε' της παραγράφου 1 του άρθρου 31 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 αυτή θα ήταν μεγαλύτερη της σχηματισθείσας κατά Δρχ. 20.000.000 περίπου, μέρος του οποίου από Δρχ. 2.700.000 αφορά την παρούσα περίοδο και θα βάρυνε τα αποτελέσματά της.  5) Δεν διενεργήθηκαν προβλέψεις σε βάρος των αποτελεσμάτων της περιόδου για υποχρεώσεις από φόρους ύψους Δρχ. 4.769.720 που βεβαιώθηκαν από τον φορολογικό έλεγχο που διενεργήθηκε μέχρι την 30.6.1999. Η υποχρέωση αυτή δεν συμπεριλήφθηκε στις συνταχθείσες συνοπτικές λογιστικές καταστάσεις επειδή η βεβαίωσή τους έλαβε χώρα στη χρήση  2000. Με βάση τον έλεγχο που διενεργήσαμε, διαπιστώσαμε ότι οι ανωτέρω οικονομικές καταστάσεις ποκύπτουν από τα βιβλία και στοιχεία της εταιρίας και δεν περιέχουν ανακρίβειες ή παραλείψεις που να επηρεάζουν ουσιωδώς την εμφανιζόμενη περιουσιακή διάθρωση και την οικονομική θέση της εταιρίας, κατά την 31η Δεκεμβρίου 1999  καθώς και τα αποτελέσματα της περιόδου που έληξε σ' αυτή την ημερομηνία, βάσει των σχετικών διατάξεων που ισχύουν και λογιστικών αρχών και μεθόδων που εφαρμόζει η εταιρία, οι οποίες έχουν γίνει γενικά παραδεκτές και δεν διαφέρουν από εκείνες που εφαρμόστηκαν στην αντίστοιχη περίοδο της προηγούμενης χρήσης.    
</a:t>
          </a:r>
        </a:p>
      </xdr:txBody>
    </xdr:sp>
    <xdr:clientData/>
  </xdr:twoCellAnchor>
  <xdr:twoCellAnchor>
    <xdr:from>
      <xdr:col>10</xdr:col>
      <xdr:colOff>0</xdr:colOff>
      <xdr:row>0</xdr:row>
      <xdr:rowOff>0</xdr:rowOff>
    </xdr:from>
    <xdr:to>
      <xdr:col>18</xdr:col>
      <xdr:colOff>0</xdr:colOff>
      <xdr:row>0</xdr:row>
      <xdr:rowOff>0</xdr:rowOff>
    </xdr:to>
    <xdr:sp>
      <xdr:nvSpPr>
        <xdr:cNvPr id="7" name="TextBox 7"/>
        <xdr:cNvSpPr txBox="1">
          <a:spLocks noChangeArrowheads="1"/>
        </xdr:cNvSpPr>
      </xdr:nvSpPr>
      <xdr:spPr>
        <a:xfrm>
          <a:off x="8667750" y="0"/>
          <a:ext cx="714375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60" b="0" i="0" u="none" baseline="0"/>
            <a:t>Eλέγξαμε τις ανωτέρω οικονομικές καταστάσεις καθώς και το σχετικό προσάρτημα της  Ανώνυμης Εταιρείας "ΡΟΔΙΑΚΗ ΠΟΤΟΠΟΪΑ Α.Ε." της εταιρικής χρήσεως που  έληξε  την 31 Δεκεμβρίου 2000. Ο έλεγχός μας έγινε σύμφωνα με τις διατάξεις του άρθρου 37 του κωδ. Νόμου 2190/1920 "Περί Ανωνύμων Εταιρειών " και τις ελεγκτικές διαδικασίες που κρίναμε κατάλληλες, βάσει των αρχών και κανόνων που ακολουθεί το Σώμα Ορκωτών Ελεγκτών - Λογιστών. Τέθηκαν στη διάθεσή μας τα βιβλία και στοιχεία που τήρησε η εταιρεία και μας δόθηκαν οι αναγκαίες για τον έλεγχό μας  πληροφορίες  και επεξηγήσεις που ζητήσαμε. Η εταιρεία  εφάρμοσε ορθά τo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της εκθέσεως Διαχειρίσεως  του  Διοικητικού  Συμβουλίου προς την Tακτική Γενική Συνέλευση των  Μετόχων, με τις σχετικές Οικονομικές Καταστάσεις. Το Προσάρτημα περιλαμβάνει τις πληροφορίες που προβλέπονται από το άρθρο 43α του Κ.Ν.2190/1920. Από τον παραπάνω έλεγχό μας προέκυψαν τα εξής:
1. 
2.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ληφθεί υπόψη η παραπάνω παρατήρησή μας, την περιουσιακή διάρθρωση και την οικονομική θέση της εταιρείας κατά την 31η Δεκεμβρίου 2000, καθώς και τα αποτελέσματα της χρήσεως που έληξε την ημερομηνία αυτή βάσει των σχετικών διατάξεων που ισχύουν και των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0</xdr:col>
      <xdr:colOff>0</xdr:colOff>
      <xdr:row>126</xdr:row>
      <xdr:rowOff>28575</xdr:rowOff>
    </xdr:from>
    <xdr:to>
      <xdr:col>17</xdr:col>
      <xdr:colOff>952500</xdr:colOff>
      <xdr:row>159</xdr:row>
      <xdr:rowOff>9525</xdr:rowOff>
    </xdr:to>
    <xdr:sp>
      <xdr:nvSpPr>
        <xdr:cNvPr id="8" name="Text 1"/>
        <xdr:cNvSpPr txBox="1">
          <a:spLocks noChangeArrowheads="1"/>
        </xdr:cNvSpPr>
      </xdr:nvSpPr>
      <xdr:spPr>
        <a:xfrm>
          <a:off x="0" y="21126450"/>
          <a:ext cx="15754350" cy="5629275"/>
        </a:xfrm>
        <a:prstGeom prst="rect">
          <a:avLst/>
        </a:prstGeom>
        <a:solidFill>
          <a:srgbClr val="FFFFFF"/>
        </a:solidFill>
        <a:ln w="1" cmpd="sng">
          <a:noFill/>
        </a:ln>
      </xdr:spPr>
      <xdr:txBody>
        <a:bodyPr vertOverflow="clip" wrap="square"/>
        <a:p>
          <a:pPr algn="just">
            <a:defRPr/>
          </a:pPr>
          <a:r>
            <a:rPr lang="en-US" cap="none" sz="1100" b="0" i="0" u="none" baseline="0">
              <a:latin typeface="Arial Greek"/>
              <a:ea typeface="Arial Greek"/>
              <a:cs typeface="Arial Greek"/>
            </a:rPr>
            <a:t>Ελέγξαμε τις ανωτέρω Οικονομικές Καταστάσεις καθώς και το σχετικό Προσάρτημα και την Κατάσταση των Ταμιακών Ροών της Ανώνυμης Βιομηχανικής Εμπορικής και Τεχνικής Εταιρίας "ΚΕΡΑΜΕΙΑ ΑΛΛΑΤΙΝΗ Α.Β.Ε.Τ.Ε.'' της εταιρικής  χρήσεως,  που έληξε την 31η Δεκεμβρίου 2002. Ο έλεγχος μας,  στα πλαίσια του οποίου λάβαμε και γνώση πλήρους λογιστικού απολογισμού των εργασιών του υποκαταστήματος της εταιρείας, έγινε σύμφωνα με τις διατάξεις του άρθρου 37 του Κ.Ν. 2190/1920 " περί Ανωνύμων Εταιρειών"  και τις ελεγκτικές διαδικασίες που κρίναμε κατάλληλες, με βάση τις αρχές και τους κανόνες ελεγκτικής που ακολουθεί το Σώμα Ορκωτών Ελεγκτών Λογιστών και που είναι σύμφωνοι με τις βασικές αρχές των Διεθνών Ελεγκτικών Προτύπων. Τέθηκαν στη διάθεσή μας τα βιβλία και στοιχεία που τήρησε η εταιρία και μας δόθηκαν οι αναγκαίες για τον έλεγχο πληροφορίες και επεξηγήσεις που ζητήσαμε.  Η Εταιρία εφάρμοσε ορθά το Ελληνικό Γενικό Λογιστικό Σχέδιο. Δεν τροποποιήθηκε η μέθοδος απογραφής σε σχέση με την προηγούμενη χρήση, εκτός από την περίπτωση που αναφέρεται στην σημείωση της εταιρείας υπ΄ αριθμ. 2 κάτω από τον Ισολογισμό.  Το κόστος παραγωγής που προκύπτει από τα λογιστικά βιβλία προσδιορίσθηκε σύμφωνα με τις παραδεγμένες αρχές λογισμού του κόστους. Επαλήθευσαμε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Κατάστασεις. Το Προσάρτημα περιλαμβάνει τις πληροφορίες που προβλέπονται από την παρ. 1 του άρθρου 43α του κωδ. Ν. 2190/1920 ενώ η Κατάσταση Ταμιακών Ροών έχει καταρτιστεί με βάση τις οικονομικές καταστάσεις και τα τηρούμενα από την εταιρεία βιβλία και στοιχεία. Από τον παραπάνω έλεχγό μας προέκυψαν τα εξής:</a:t>
          </a:r>
          <a:r>
            <a:rPr lang="en-US" cap="none" sz="1100" b="1" i="0" u="none" baseline="0">
              <a:latin typeface="Arial Greek"/>
              <a:ea typeface="Arial Greek"/>
              <a:cs typeface="Arial Greek"/>
            </a:rPr>
            <a:t>1)</a:t>
          </a:r>
          <a:r>
            <a:rPr lang="en-US" cap="none" sz="1100" b="0" i="0" u="none" baseline="0">
              <a:latin typeface="Arial Greek"/>
              <a:ea typeface="Arial Greek"/>
              <a:cs typeface="Arial Greek"/>
            </a:rPr>
            <a:t> Η εταιρεία στην ελεγχόμενη και στις προηγούμενες χρήσεις δεν διενήργησε αποσβέσεις στα "Έξοδα εγκατάστασης" και στα "Έξοδα ερευνών και αναπτύξεως" συνολικού ποσού € 1.599.300  εκ των οποίων  € 352.573  αφορούν την κλειόμενη χρήση με αντίστοιχη επίδραση στα αποτελέσματα και στην καθαρή θέση της εταιρείας. </a:t>
          </a:r>
          <a:r>
            <a:rPr lang="en-US" cap="none" sz="1100" b="1" i="0" u="none" baseline="0">
              <a:latin typeface="Arial Greek"/>
              <a:ea typeface="Arial Greek"/>
              <a:cs typeface="Arial Greek"/>
            </a:rPr>
            <a:t>2)</a:t>
          </a:r>
          <a:r>
            <a:rPr lang="en-US" cap="none" sz="1100" b="0" i="0" u="none" baseline="0">
              <a:latin typeface="Arial Greek"/>
              <a:ea typeface="Arial Greek"/>
              <a:cs typeface="Arial Greek"/>
            </a:rPr>
            <a:t> Τα αποθέματα των "Ετοίμων προϊόντων" αποτιμήθηκαν στις τιμές κόστους παραγωγής τους, οι οποίες όμως ήταν μεγαλύτερες κατά €  650.000 περίπου από την καθαρή ρευστοποιήσιμη αξία τους.  Επίσης στο λογαριασμό "Αποθέματα" περιλαμβάνονται ακίνητα και βραδέως κινούμενα αποθέματα συνολικού ύψους € 700.000  περίπου, για τα οποία δεν έχει διενεργειθεί καμία πρόβλεψη υποτίμησής τους.  </a:t>
          </a:r>
          <a:r>
            <a:rPr lang="en-US" cap="none" sz="1100" b="1" i="0" u="none" baseline="0">
              <a:latin typeface="Arial Greek"/>
              <a:ea typeface="Arial Greek"/>
              <a:cs typeface="Arial Greek"/>
            </a:rPr>
            <a:t>3)</a:t>
          </a:r>
          <a:r>
            <a:rPr lang="en-US" cap="none" sz="1100" b="0" i="0" u="none" baseline="0">
              <a:latin typeface="Arial Greek"/>
              <a:ea typeface="Arial Greek"/>
              <a:cs typeface="Arial Greek"/>
            </a:rPr>
            <a:t> Στους λογαριασμούς του Κυκλοφορούντος Ενεργητικού Δ.ΙΙ "Απαιτήσεις" περιλαμβάνονται  επισφαλείς και επίδικες απαιτήσεις ύψους € 337.765 καθώς και καθυστερημένες πέραν του έτους απαιτήσεις συνολικού ποσού € 1.804.338. Η εταιρεία δε σχημάτισε πρόβλεψη σε βάρος των αποτελεσμάτων της, τουλάχιστον ύψους € 700.000 περίπου για την κάλυψη της ζημίας που θα προκύψει κατά τη ρευστοποίηση των απαιτήσεων αυτών. </a:t>
          </a:r>
          <a:r>
            <a:rPr lang="en-US" cap="none" sz="1100" b="1" i="0" u="none" baseline="0">
              <a:latin typeface="Arial Greek"/>
              <a:ea typeface="Arial Greek"/>
              <a:cs typeface="Arial Greek"/>
            </a:rPr>
            <a:t>4)</a:t>
          </a:r>
          <a:r>
            <a:rPr lang="en-US" cap="none" sz="1100" b="0" i="0" u="none" baseline="0">
              <a:latin typeface="Arial Greek"/>
              <a:ea typeface="Arial Greek"/>
              <a:cs typeface="Arial Greek"/>
            </a:rPr>
            <a:t> Στο λογαριασμό του Κυκλοφορούντος Ενεργητικού Δ.ΙΙ.3α "Επιταγές εισπρακτέες" περιλαμβάνεται και ποσό € 478.835,25 που αφορά μεταχρονολογημένες επιταγές εισπρακτέες, που έλαβε η εταιρεία από τρίτο ο οποίος, κατά την άποψη της εταιρείας, ανέλαβε να καλύψει ζημία που της προκάλεσε. </a:t>
          </a:r>
          <a:r>
            <a:rPr lang="en-US" cap="none" sz="1100" b="1" i="0" u="none" baseline="0">
              <a:latin typeface="Arial Greek"/>
              <a:ea typeface="Arial Greek"/>
              <a:cs typeface="Arial Greek"/>
            </a:rPr>
            <a:t>5)</a:t>
          </a:r>
          <a:r>
            <a:rPr lang="en-US" cap="none" sz="1100" b="0" i="0" u="none" baseline="0">
              <a:latin typeface="Arial Greek"/>
              <a:ea typeface="Arial Greek"/>
              <a:cs typeface="Arial Greek"/>
            </a:rPr>
            <a:t> Στο λογαριασμό του Κυκλοφορούντος Ενεργητικού Δ.ΙΙΙ.1 "Μετοχές" περιλαμβάνονται και διάφορες μετοχές Α.Ε. εισηγμένων στο Χρηματιστήριο Αθηνών με συνολική αξία κτήσεως ύψους € 1.078.768 η οποία αξία κτήσεως  είναι μεγαλύτερη κατά  € 816.226, από την αξία που θα προέκυπτε από την αποτίμησή τους, σύμφωνα με τις διατάξεις του Κωδ.2190/1920 (άρθρο 43 &amp; 6) και του Κ.Β.Σ.(άρθρο 28 &amp; 5 Π.Δ. 186/92). </a:t>
          </a:r>
          <a:r>
            <a:rPr lang="en-US" cap="none" sz="1100" b="1" i="0" u="none" baseline="0">
              <a:latin typeface="Arial Greek"/>
              <a:ea typeface="Arial Greek"/>
              <a:cs typeface="Arial Greek"/>
            </a:rPr>
            <a:t>6)</a:t>
          </a:r>
          <a:r>
            <a:rPr lang="en-US" cap="none" sz="1100" b="0" i="0" u="none" baseline="0">
              <a:latin typeface="Arial Greek"/>
              <a:ea typeface="Arial Greek"/>
              <a:cs typeface="Arial Greek"/>
            </a:rPr>
            <a:t> Η εταιρία δεν διενήργησε αποτίμηση των απαιτήσεων και υποχρεώσεων της σε νομίσματα εκτός ζώνης ευρώ με συνέπεια, στις Οικονομικές Καταστάσεις της 31.12.2002 να εμφανίζονται οι λογαριασμοί ΄΄Τράπεζες λ/βραχυπρόθεσμων υποχρεώσεων΄΄ μικρότεροι  κατά € 41.711, οι  ''Πελάτες'' μεγαλύτεροι κατά €144.829, οι  ''Λοιπές Προβλέψεις'' μικρότεροι κατά € 68.296 και τα αποτελέσματα της χρήσεως μεγαλύτερα κατά  € 254.836. </a:t>
          </a:r>
          <a:r>
            <a:rPr lang="en-US" cap="none" sz="1100" b="1" i="0" u="none" baseline="0">
              <a:latin typeface="Arial Greek"/>
              <a:ea typeface="Arial Greek"/>
              <a:cs typeface="Arial Greek"/>
            </a:rPr>
            <a:t>7)</a:t>
          </a:r>
          <a:r>
            <a:rPr lang="en-US" cap="none" sz="1100" b="0" i="0" u="none" baseline="0">
              <a:latin typeface="Arial Greek"/>
              <a:ea typeface="Arial Greek"/>
              <a:cs typeface="Arial Greek"/>
            </a:rPr>
            <a:t> Στο λογαριασμό του Κυκλοφορούντος Ενεργητικού Δ.ΙΙ.11 "Χρεώστες διάφοροι" περιλαμβάνονται και καταβληθέντα από την 1.1.2000 και μέχρι την 31.12.2002 ποσά διαφορών φορολογικού ελέγχου, προστίμων και προσαυξήσεων ύψους € 810.286 ενώ δεν έχουν λογιστικοποιηθεί βεβαιωθέντα και οφειλόμενα με 31.12.2002 ποσά φόρου εισοδήματος και προστίμων ύψους € 93.944. Τα ανωτέρω ποσά (€ 904.230) έπρεπε να μειώσουν την καθαρή θέση της εταιρίας.  </a:t>
          </a:r>
          <a:r>
            <a:rPr lang="en-US" cap="none" sz="1100" b="1" i="0" u="none" baseline="0">
              <a:latin typeface="Arial Greek"/>
              <a:ea typeface="Arial Greek"/>
              <a:cs typeface="Arial Greek"/>
            </a:rPr>
            <a:t>8)</a:t>
          </a:r>
          <a:r>
            <a:rPr lang="en-US" cap="none" sz="1100" b="0" i="0" u="none" baseline="0">
              <a:latin typeface="Arial Greek"/>
              <a:ea typeface="Arial Greek"/>
              <a:cs typeface="Arial Greek"/>
            </a:rPr>
            <a:t>Το υπόλοιπο των Μεταβατικών Λογαριασμών Ενεργητικού "'Εσοδα χρήσεως εισπρακτέα" ύψους € 563.596 δεν έχει εισπραχθεί μέχρι την ημερομηνία χορήγησης του παρόντος Πιστοποιητικού μας.  </a:t>
          </a:r>
          <a:r>
            <a:rPr lang="en-US" cap="none" sz="1100" b="1" i="0" u="none" baseline="0">
              <a:latin typeface="Arial Greek"/>
              <a:ea typeface="Arial Greek"/>
              <a:cs typeface="Arial Greek"/>
            </a:rPr>
            <a:t>9)</a:t>
          </a:r>
          <a:r>
            <a:rPr lang="en-US" cap="none" sz="1100" b="0" i="0" u="none" baseline="0">
              <a:latin typeface="Arial Greek"/>
              <a:ea typeface="Arial Greek"/>
              <a:cs typeface="Arial Greek"/>
            </a:rPr>
            <a:t> Η εταιρεία δεν έχει σχηματίσει πρόβλεψη αποζημίωσης λόγω εξόδου από την υπηρεσία του προσωπικού της με βάση τη γνωμοδότηση αριθμ.205/1988 της ολομέλειας των Νομικών Συμβούλων της Διοικήσεως κατά το άρθρο 10 του Ν.2065/1992, διότι ακολουθεί την αρχή της επιβάρυνσης των αποτελεσμάτων κατά το χρόνο της αποχωρήσεως του προσωπικού.Κατά τη γνώμη μας το ύψος της προβλέψεως για αποζημίωση λόγω εξόδου από την υπηρεσία για συνταξιοδότηση, έπρεπε να αφορά όλο το προσωπικό της εταιρείας, ανεξαρτήτως χρόνου θεμελιώσεως δικαιώματος  συνταξιοδοτήσεως.Αν σχηματιζόταν κατ' αυτόν τον τρόπο η πρόβλεψη, αυτή θα ανερχόταν στο ποσό των € 71.015 εκ των οποίων ποσό € 11.947 αφορά την κλειόμενη χρήση.Κατά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και την Κατάσταση Ταμιακών Ροών αφού ληφθούν υπόψη οι παραπάνω παρατηρήσεις μας, και οι σημειώσεις της εταιρείας κάτω από τον ισολογισμό την περιουσιακή διάρθρωση και την οικονομική θέση της εταιρείας κατά 31η Δεκεμβρίου 2002 και τα αποτελέσματα της χρήσεως που έληξε αυτή την ημερομηνία, καθώς και τις Ταμιακές Ροές από τις δραστηριότητες της εταιρείας για τη χρήση αυτή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εκτός από την περίπτωση που αναφέρεται στην σημείωση της εταιρείας υπ΄ αριθμ.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185"/>
  <sheetViews>
    <sheetView tabSelected="1" workbookViewId="0" topLeftCell="A139">
      <selection activeCell="A160" sqref="A160:R160"/>
    </sheetView>
  </sheetViews>
  <sheetFormatPr defaultColWidth="9.125" defaultRowHeight="12.75"/>
  <cols>
    <col min="1" max="1" width="47.875" style="15" customWidth="1"/>
    <col min="2" max="2" width="13.25390625" style="15" customWidth="1"/>
    <col min="3" max="3" width="0.6171875" style="15" customWidth="1"/>
    <col min="4" max="4" width="12.00390625" style="15" customWidth="1"/>
    <col min="5" max="5" width="0.2421875" style="15" customWidth="1"/>
    <col min="6" max="6" width="13.25390625" style="49" customWidth="1"/>
    <col min="7" max="7" width="0.6171875" style="15" customWidth="1"/>
    <col min="8" max="8" width="13.375" style="15" customWidth="1"/>
    <col min="9" max="9" width="0.2421875" style="15" customWidth="1"/>
    <col min="10" max="10" width="12.25390625" style="15" customWidth="1"/>
    <col min="11" max="11" width="0.2421875" style="15" customWidth="1"/>
    <col min="12" max="12" width="13.25390625" style="34" customWidth="1"/>
    <col min="13" max="13" width="0.74609375" style="15" customWidth="1"/>
    <col min="14" max="14" width="51.75390625" style="15" customWidth="1"/>
    <col min="15" max="15" width="0.6171875" style="15" customWidth="1"/>
    <col min="16" max="16" width="13.25390625" style="15" customWidth="1"/>
    <col min="17" max="17" width="0.6171875" style="15" customWidth="1"/>
    <col min="18" max="18" width="13.25390625" style="15" customWidth="1"/>
    <col min="19" max="16384" width="11.125" style="15" customWidth="1"/>
  </cols>
  <sheetData>
    <row r="1" spans="1:18" s="13" customFormat="1" ht="12">
      <c r="A1" s="155" t="s">
        <v>0</v>
      </c>
      <c r="B1" s="155"/>
      <c r="C1" s="155"/>
      <c r="D1" s="155"/>
      <c r="E1" s="155"/>
      <c r="F1" s="155"/>
      <c r="G1" s="155"/>
      <c r="H1" s="155"/>
      <c r="I1" s="155"/>
      <c r="J1" s="155"/>
      <c r="K1" s="155"/>
      <c r="L1" s="155"/>
      <c r="M1" s="155"/>
      <c r="N1" s="155"/>
      <c r="O1" s="155"/>
      <c r="P1" s="155"/>
      <c r="Q1" s="155"/>
      <c r="R1" s="155"/>
    </row>
    <row r="2" spans="1:18" s="13" customFormat="1" ht="12">
      <c r="A2" s="155" t="s">
        <v>1</v>
      </c>
      <c r="B2" s="155"/>
      <c r="C2" s="155"/>
      <c r="D2" s="155"/>
      <c r="E2" s="155"/>
      <c r="F2" s="155"/>
      <c r="G2" s="155"/>
      <c r="H2" s="155"/>
      <c r="I2" s="155"/>
      <c r="J2" s="155"/>
      <c r="K2" s="155"/>
      <c r="L2" s="155"/>
      <c r="M2" s="155"/>
      <c r="N2" s="155"/>
      <c r="O2" s="155"/>
      <c r="P2" s="155"/>
      <c r="Q2" s="155"/>
      <c r="R2" s="155"/>
    </row>
    <row r="3" spans="1:18" s="13" customFormat="1" ht="12">
      <c r="A3" s="155" t="s">
        <v>131</v>
      </c>
      <c r="B3" s="155"/>
      <c r="C3" s="155"/>
      <c r="D3" s="155"/>
      <c r="E3" s="155"/>
      <c r="F3" s="155"/>
      <c r="G3" s="155"/>
      <c r="H3" s="155"/>
      <c r="I3" s="155"/>
      <c r="J3" s="155"/>
      <c r="K3" s="155"/>
      <c r="L3" s="155"/>
      <c r="M3" s="155"/>
      <c r="N3" s="155"/>
      <c r="O3" s="155"/>
      <c r="P3" s="155"/>
      <c r="Q3" s="155"/>
      <c r="R3" s="155"/>
    </row>
    <row r="4" spans="1:18" s="13" customFormat="1" ht="12">
      <c r="A4" s="155" t="s">
        <v>132</v>
      </c>
      <c r="B4" s="155"/>
      <c r="C4" s="155"/>
      <c r="D4" s="155"/>
      <c r="E4" s="155"/>
      <c r="F4" s="155"/>
      <c r="G4" s="155"/>
      <c r="H4" s="155"/>
      <c r="I4" s="155"/>
      <c r="J4" s="155"/>
      <c r="K4" s="155"/>
      <c r="L4" s="155"/>
      <c r="M4" s="155"/>
      <c r="N4" s="155"/>
      <c r="O4" s="155"/>
      <c r="P4" s="155"/>
      <c r="Q4" s="155"/>
      <c r="R4" s="155"/>
    </row>
    <row r="5" spans="1:18" s="13" customFormat="1" ht="12">
      <c r="A5" s="155" t="s">
        <v>133</v>
      </c>
      <c r="B5" s="155"/>
      <c r="C5" s="155"/>
      <c r="D5" s="155"/>
      <c r="E5" s="155"/>
      <c r="F5" s="155"/>
      <c r="G5" s="155"/>
      <c r="H5" s="155"/>
      <c r="I5" s="155"/>
      <c r="J5" s="155"/>
      <c r="K5" s="155"/>
      <c r="L5" s="155"/>
      <c r="M5" s="155"/>
      <c r="N5" s="155"/>
      <c r="O5" s="155"/>
      <c r="P5" s="155"/>
      <c r="Q5" s="155"/>
      <c r="R5" s="155"/>
    </row>
    <row r="6" spans="1:18" ht="12">
      <c r="A6" s="156" t="s">
        <v>134</v>
      </c>
      <c r="B6" s="156"/>
      <c r="C6" s="156"/>
      <c r="D6" s="156"/>
      <c r="E6" s="156"/>
      <c r="F6" s="156"/>
      <c r="G6" s="156"/>
      <c r="H6" s="156"/>
      <c r="I6" s="156"/>
      <c r="J6" s="156"/>
      <c r="K6" s="156"/>
      <c r="L6" s="156"/>
      <c r="M6" s="156"/>
      <c r="N6" s="156"/>
      <c r="O6" s="156"/>
      <c r="P6" s="156"/>
      <c r="Q6" s="156"/>
      <c r="R6" s="156"/>
    </row>
    <row r="7" spans="1:18" ht="12">
      <c r="A7" s="16" t="s">
        <v>2</v>
      </c>
      <c r="B7" s="14"/>
      <c r="C7" s="14"/>
      <c r="D7" s="14"/>
      <c r="E7" s="14"/>
      <c r="F7" s="17"/>
      <c r="G7" s="14"/>
      <c r="H7" s="14"/>
      <c r="I7" s="14"/>
      <c r="J7" s="14"/>
      <c r="K7" s="14"/>
      <c r="L7" s="14"/>
      <c r="M7" s="14"/>
      <c r="N7" s="18" t="s">
        <v>3</v>
      </c>
      <c r="O7" s="14"/>
      <c r="P7" s="14"/>
      <c r="Q7" s="14"/>
      <c r="R7" s="14"/>
    </row>
    <row r="8" spans="2:12" s="19" customFormat="1" ht="18.75" customHeight="1">
      <c r="B8" s="157" t="s">
        <v>135</v>
      </c>
      <c r="C8" s="157"/>
      <c r="D8" s="157"/>
      <c r="E8" s="157"/>
      <c r="F8" s="157"/>
      <c r="H8" s="158" t="s">
        <v>136</v>
      </c>
      <c r="I8" s="158"/>
      <c r="J8" s="158"/>
      <c r="K8" s="158"/>
      <c r="L8" s="158"/>
    </row>
    <row r="9" spans="2:18" s="20" customFormat="1" ht="17.25" customHeight="1">
      <c r="B9" s="154"/>
      <c r="C9" s="154"/>
      <c r="D9" s="154"/>
      <c r="E9" s="154"/>
      <c r="F9" s="22" t="s">
        <v>69</v>
      </c>
      <c r="H9" s="154"/>
      <c r="I9" s="154"/>
      <c r="J9" s="154"/>
      <c r="K9" s="23"/>
      <c r="L9" s="23" t="s">
        <v>69</v>
      </c>
      <c r="O9" s="152"/>
      <c r="P9" s="152" t="s">
        <v>137</v>
      </c>
      <c r="Q9" s="25"/>
      <c r="R9" s="152" t="s">
        <v>138</v>
      </c>
    </row>
    <row r="10" spans="2:18" s="20" customFormat="1" ht="3.75" customHeight="1">
      <c r="B10" s="21"/>
      <c r="C10" s="21"/>
      <c r="D10" s="21"/>
      <c r="E10" s="21"/>
      <c r="F10" s="22"/>
      <c r="H10" s="14"/>
      <c r="I10" s="14"/>
      <c r="J10" s="14"/>
      <c r="K10" s="23"/>
      <c r="L10" s="23"/>
      <c r="N10" s="18"/>
      <c r="O10" s="152"/>
      <c r="P10" s="152"/>
      <c r="Q10" s="25"/>
      <c r="R10" s="152"/>
    </row>
    <row r="11" spans="2:18" ht="29.25" customHeight="1">
      <c r="B11" s="26" t="s">
        <v>70</v>
      </c>
      <c r="C11" s="27"/>
      <c r="D11" s="27" t="s">
        <v>5</v>
      </c>
      <c r="E11" s="27"/>
      <c r="F11" s="28" t="s">
        <v>71</v>
      </c>
      <c r="H11" s="27" t="s">
        <v>70</v>
      </c>
      <c r="I11" s="27"/>
      <c r="J11" s="27" t="s">
        <v>5</v>
      </c>
      <c r="K11" s="27"/>
      <c r="L11" s="27" t="s">
        <v>71</v>
      </c>
      <c r="O11" s="152"/>
      <c r="P11" s="152"/>
      <c r="Q11" s="24"/>
      <c r="R11" s="152"/>
    </row>
    <row r="12" spans="1:18" ht="12.75" customHeight="1">
      <c r="A12" s="16" t="s">
        <v>72</v>
      </c>
      <c r="B12" s="29"/>
      <c r="C12" s="29"/>
      <c r="D12" s="29"/>
      <c r="E12" s="30"/>
      <c r="F12" s="31"/>
      <c r="H12" s="29"/>
      <c r="I12" s="29"/>
      <c r="J12" s="29"/>
      <c r="K12" s="30"/>
      <c r="L12" s="29"/>
      <c r="N12" s="20" t="s">
        <v>6</v>
      </c>
      <c r="O12" s="32"/>
      <c r="P12" s="33"/>
      <c r="Q12" s="34"/>
      <c r="R12" s="32"/>
    </row>
    <row r="13" spans="1:18" ht="12.75" customHeight="1">
      <c r="A13" s="35" t="s">
        <v>7</v>
      </c>
      <c r="B13" s="36">
        <v>498532.0381511372</v>
      </c>
      <c r="C13" s="29"/>
      <c r="D13" s="37" t="s">
        <v>73</v>
      </c>
      <c r="E13" s="30"/>
      <c r="F13" s="31">
        <v>498532.04</v>
      </c>
      <c r="H13" s="36">
        <v>498532.0381511372</v>
      </c>
      <c r="I13" s="29"/>
      <c r="J13" s="37" t="s">
        <v>73</v>
      </c>
      <c r="K13" s="30"/>
      <c r="L13" s="31">
        <v>498532.04</v>
      </c>
      <c r="N13" s="1" t="s">
        <v>139</v>
      </c>
      <c r="O13" s="32"/>
      <c r="P13" s="33"/>
      <c r="Q13" s="34"/>
      <c r="R13" s="32"/>
    </row>
    <row r="14" spans="1:18" ht="12.75" customHeight="1" thickBot="1">
      <c r="A14" s="35" t="s">
        <v>8</v>
      </c>
      <c r="B14" s="36">
        <v>848810.9875275128</v>
      </c>
      <c r="C14" s="29"/>
      <c r="D14" s="37" t="s">
        <v>73</v>
      </c>
      <c r="E14" s="30"/>
      <c r="F14" s="31">
        <v>848810.99</v>
      </c>
      <c r="H14" s="36">
        <v>848810.9875275128</v>
      </c>
      <c r="I14" s="29"/>
      <c r="J14" s="37" t="s">
        <v>73</v>
      </c>
      <c r="K14" s="30"/>
      <c r="L14" s="31">
        <v>848810.99</v>
      </c>
      <c r="N14" s="2" t="s">
        <v>9</v>
      </c>
      <c r="O14" s="38"/>
      <c r="P14" s="39">
        <v>8792687</v>
      </c>
      <c r="Q14" s="34"/>
      <c r="R14" s="40">
        <v>7167756.419662509</v>
      </c>
    </row>
    <row r="15" spans="1:18" ht="12.75" customHeight="1" thickTop="1">
      <c r="A15" s="35" t="s">
        <v>10</v>
      </c>
      <c r="B15" s="41">
        <v>349139.35</v>
      </c>
      <c r="C15" s="42"/>
      <c r="D15" s="41">
        <v>46314.59</v>
      </c>
      <c r="E15" s="42"/>
      <c r="F15" s="31">
        <v>302824.76</v>
      </c>
      <c r="H15" s="41">
        <v>311602.5414526779</v>
      </c>
      <c r="I15" s="42"/>
      <c r="J15" s="41">
        <v>4284.290535583272</v>
      </c>
      <c r="K15" s="42"/>
      <c r="L15" s="31">
        <v>307318.25</v>
      </c>
      <c r="O15" s="32"/>
      <c r="P15" s="33"/>
      <c r="Q15" s="34"/>
      <c r="R15" s="33"/>
    </row>
    <row r="16" spans="1:18" ht="12.75" customHeight="1" thickBot="1">
      <c r="A16" s="35" t="s">
        <v>140</v>
      </c>
      <c r="B16" s="43">
        <v>437733.08877476153</v>
      </c>
      <c r="C16" s="42"/>
      <c r="D16" s="44" t="s">
        <v>73</v>
      </c>
      <c r="E16" s="42"/>
      <c r="F16" s="43">
        <v>437733.09</v>
      </c>
      <c r="H16" s="43">
        <v>437733.08877476153</v>
      </c>
      <c r="I16" s="42"/>
      <c r="J16" s="44" t="s">
        <v>73</v>
      </c>
      <c r="K16" s="42"/>
      <c r="L16" s="43">
        <v>437733.09</v>
      </c>
      <c r="N16" s="20" t="s">
        <v>74</v>
      </c>
      <c r="O16" s="38"/>
      <c r="P16" s="39">
        <v>736491.89</v>
      </c>
      <c r="Q16" s="45"/>
      <c r="R16" s="40">
        <v>895974.4680851063</v>
      </c>
    </row>
    <row r="17" spans="2:18" ht="12.75" customHeight="1" thickBot="1" thickTop="1">
      <c r="B17" s="46">
        <v>2096678.6559060896</v>
      </c>
      <c r="C17" s="47"/>
      <c r="D17" s="46">
        <f>D15</f>
        <v>46314.59</v>
      </c>
      <c r="E17" s="47"/>
      <c r="F17" s="48">
        <f>SUM(F13:F16)</f>
        <v>2087900.8800000001</v>
      </c>
      <c r="G17" s="20"/>
      <c r="H17" s="46">
        <v>2096678.6559060896</v>
      </c>
      <c r="I17" s="47"/>
      <c r="J17" s="46">
        <f>J15</f>
        <v>4284.290535583272</v>
      </c>
      <c r="K17" s="47"/>
      <c r="L17" s="46">
        <v>2092394.37</v>
      </c>
      <c r="O17" s="32"/>
      <c r="P17" s="33"/>
      <c r="Q17" s="34"/>
      <c r="R17" s="33"/>
    </row>
    <row r="18" spans="1:18" ht="12.75" customHeight="1" thickTop="1">
      <c r="A18" s="16" t="s">
        <v>75</v>
      </c>
      <c r="C18" s="30"/>
      <c r="E18" s="30"/>
      <c r="H18" s="50"/>
      <c r="I18" s="30"/>
      <c r="J18" s="30"/>
      <c r="K18" s="30"/>
      <c r="L18" s="50"/>
      <c r="N18" s="20" t="s">
        <v>76</v>
      </c>
      <c r="O18" s="32"/>
      <c r="P18" s="33"/>
      <c r="Q18" s="34"/>
      <c r="R18" s="33"/>
    </row>
    <row r="19" spans="1:18" ht="12.75" customHeight="1">
      <c r="A19" s="16" t="s">
        <v>77</v>
      </c>
      <c r="H19" s="49"/>
      <c r="I19" s="30"/>
      <c r="K19" s="30"/>
      <c r="L19" s="49"/>
      <c r="N19" s="2" t="s">
        <v>78</v>
      </c>
      <c r="O19" s="51"/>
      <c r="P19" s="52"/>
      <c r="Q19" s="34"/>
      <c r="R19" s="52"/>
    </row>
    <row r="20" spans="1:18" ht="12.75" customHeight="1">
      <c r="A20" s="29" t="s">
        <v>79</v>
      </c>
      <c r="B20" s="43">
        <v>118898.65884079237</v>
      </c>
      <c r="C20" s="45"/>
      <c r="D20" s="44" t="s">
        <v>73</v>
      </c>
      <c r="E20" s="30"/>
      <c r="F20" s="43">
        <v>118898.66</v>
      </c>
      <c r="H20" s="43">
        <v>118898.65884079237</v>
      </c>
      <c r="I20" s="45"/>
      <c r="J20" s="44" t="s">
        <v>73</v>
      </c>
      <c r="K20" s="53"/>
      <c r="L20" s="43">
        <v>118898.66</v>
      </c>
      <c r="M20" s="54"/>
      <c r="N20" s="2" t="s">
        <v>80</v>
      </c>
      <c r="O20" s="55"/>
      <c r="P20" s="56">
        <v>38011.48</v>
      </c>
      <c r="Q20" s="34"/>
      <c r="R20" s="49">
        <v>38011.47468818782</v>
      </c>
    </row>
    <row r="21" spans="1:18" ht="12.75" customHeight="1" thickBot="1">
      <c r="A21" s="16"/>
      <c r="B21" s="46">
        <v>118898.65884079237</v>
      </c>
      <c r="C21" s="57"/>
      <c r="D21" s="58" t="s">
        <v>73</v>
      </c>
      <c r="E21" s="47">
        <f>SUM(E20)</f>
        <v>0</v>
      </c>
      <c r="F21" s="46">
        <v>118898.66</v>
      </c>
      <c r="G21" s="20"/>
      <c r="H21" s="46">
        <v>118898.65884079237</v>
      </c>
      <c r="I21" s="57"/>
      <c r="J21" s="58" t="s">
        <v>73</v>
      </c>
      <c r="K21" s="21"/>
      <c r="L21" s="46">
        <v>118898.66</v>
      </c>
      <c r="M21" s="45"/>
      <c r="N21" s="2" t="s">
        <v>81</v>
      </c>
      <c r="O21" s="55"/>
      <c r="P21" s="56"/>
      <c r="Q21" s="34"/>
      <c r="R21" s="56"/>
    </row>
    <row r="22" spans="1:18" ht="12.75" customHeight="1" thickTop="1">
      <c r="A22" s="29" t="s">
        <v>11</v>
      </c>
      <c r="C22" s="30"/>
      <c r="E22" s="30"/>
      <c r="H22" s="49"/>
      <c r="I22" s="30"/>
      <c r="J22" s="45"/>
      <c r="K22" s="30"/>
      <c r="L22" s="50"/>
      <c r="N22" s="2" t="s">
        <v>12</v>
      </c>
      <c r="O22" s="59"/>
      <c r="P22" s="60">
        <v>20950.21</v>
      </c>
      <c r="Q22" s="45"/>
      <c r="R22" s="49">
        <v>1486398.2068965517</v>
      </c>
    </row>
    <row r="23" spans="1:18" ht="12.75" customHeight="1">
      <c r="A23" s="2" t="s">
        <v>82</v>
      </c>
      <c r="B23" s="49">
        <v>3900475.56</v>
      </c>
      <c r="C23" s="49"/>
      <c r="D23" s="61" t="s">
        <v>73</v>
      </c>
      <c r="F23" s="49">
        <v>3900475.56</v>
      </c>
      <c r="H23" s="50">
        <v>3900475.5627292735</v>
      </c>
      <c r="I23" s="59"/>
      <c r="J23" s="62" t="s">
        <v>73</v>
      </c>
      <c r="L23" s="49">
        <v>3900475.56</v>
      </c>
      <c r="N23" s="3" t="s">
        <v>83</v>
      </c>
      <c r="O23" s="63"/>
      <c r="P23" s="49">
        <v>4187761.1093176818</v>
      </c>
      <c r="Q23" s="45"/>
      <c r="R23" s="49">
        <v>4187761.1093176818</v>
      </c>
    </row>
    <row r="24" spans="1:18" ht="12.75" customHeight="1">
      <c r="A24" s="2" t="s">
        <v>141</v>
      </c>
      <c r="B24" s="41">
        <v>2182974.09244314</v>
      </c>
      <c r="C24" s="59"/>
      <c r="D24" s="41">
        <v>245400.14966984594</v>
      </c>
      <c r="E24" s="30"/>
      <c r="F24" s="49">
        <v>1937573.85</v>
      </c>
      <c r="H24" s="41">
        <v>2182974.09244314</v>
      </c>
      <c r="I24" s="59"/>
      <c r="J24" s="41">
        <v>245400.14966984594</v>
      </c>
      <c r="K24" s="30"/>
      <c r="L24" s="41">
        <v>1937573.94</v>
      </c>
      <c r="N24" s="3" t="s">
        <v>84</v>
      </c>
      <c r="O24" s="64"/>
      <c r="P24" s="65">
        <v>-1537684.85</v>
      </c>
      <c r="Q24" s="34"/>
      <c r="R24" s="66">
        <v>-979515.2105649303</v>
      </c>
    </row>
    <row r="25" spans="1:18" ht="12.75" customHeight="1" thickBot="1">
      <c r="A25" s="2" t="s">
        <v>85</v>
      </c>
      <c r="B25" s="49">
        <v>5172470.9</v>
      </c>
      <c r="C25" s="41"/>
      <c r="D25" s="49">
        <v>2506453.4</v>
      </c>
      <c r="E25" s="42"/>
      <c r="F25" s="49">
        <f>B25-D25</f>
        <v>2666017.5000000005</v>
      </c>
      <c r="H25" s="41">
        <v>4973412.504768892</v>
      </c>
      <c r="I25" s="59"/>
      <c r="J25" s="41">
        <v>2273026.3008070434</v>
      </c>
      <c r="K25" s="42"/>
      <c r="L25" s="41">
        <v>2700386.2</v>
      </c>
      <c r="O25" s="67"/>
      <c r="P25" s="68">
        <f>SUM(P19:P24)</f>
        <v>2709037.949317682</v>
      </c>
      <c r="Q25" s="34"/>
      <c r="R25" s="40">
        <v>4732655.580337491</v>
      </c>
    </row>
    <row r="26" spans="1:18" ht="12.75" customHeight="1" thickTop="1">
      <c r="A26" s="2" t="s">
        <v>86</v>
      </c>
      <c r="C26" s="49"/>
      <c r="H26" s="41"/>
      <c r="I26" s="59"/>
      <c r="J26" s="41"/>
      <c r="K26" s="42"/>
      <c r="L26" s="41"/>
      <c r="N26" s="1" t="s">
        <v>14</v>
      </c>
      <c r="O26" s="32"/>
      <c r="P26" s="33"/>
      <c r="Q26" s="34"/>
      <c r="R26" s="33"/>
    </row>
    <row r="27" spans="1:18" ht="14.25" customHeight="1">
      <c r="A27" s="2" t="s">
        <v>13</v>
      </c>
      <c r="B27" s="49">
        <v>7148796.48</v>
      </c>
      <c r="C27" s="49"/>
      <c r="D27" s="49">
        <v>2971260.36</v>
      </c>
      <c r="F27" s="49">
        <f>B27-D27</f>
        <v>4177536.1200000006</v>
      </c>
      <c r="H27" s="41">
        <v>6956532.243580338</v>
      </c>
      <c r="I27" s="59"/>
      <c r="J27" s="41">
        <v>2065739.260454879</v>
      </c>
      <c r="L27" s="41">
        <v>4890792.98</v>
      </c>
      <c r="N27" s="2" t="s">
        <v>87</v>
      </c>
      <c r="O27" s="59"/>
      <c r="P27" s="49">
        <v>75098.88481291269</v>
      </c>
      <c r="Q27" s="34"/>
      <c r="R27" s="49">
        <v>75098.88481291269</v>
      </c>
    </row>
    <row r="28" spans="1:18" ht="14.25" customHeight="1">
      <c r="A28" s="2" t="s">
        <v>88</v>
      </c>
      <c r="B28" s="49">
        <v>450952.77</v>
      </c>
      <c r="C28" s="49"/>
      <c r="D28" s="49">
        <v>190748.09</v>
      </c>
      <c r="F28" s="49">
        <f>B28-D28</f>
        <v>260204.68000000002</v>
      </c>
      <c r="H28" s="41">
        <v>449416.7688921497</v>
      </c>
      <c r="I28" s="59"/>
      <c r="J28" s="41">
        <v>126114.48569332356</v>
      </c>
      <c r="L28" s="41">
        <v>323302.28</v>
      </c>
      <c r="N28" s="2" t="s">
        <v>89</v>
      </c>
      <c r="O28" s="59"/>
      <c r="P28" s="49">
        <v>23008.537050623625</v>
      </c>
      <c r="Q28" s="45"/>
      <c r="R28" s="49">
        <v>23008.537050623625</v>
      </c>
    </row>
    <row r="29" spans="1:18" ht="12.75" customHeight="1">
      <c r="A29" s="2" t="s">
        <v>90</v>
      </c>
      <c r="B29" s="49">
        <v>252591</v>
      </c>
      <c r="C29" s="49"/>
      <c r="D29" s="49">
        <v>145521.62</v>
      </c>
      <c r="F29" s="49">
        <f>B29-D29</f>
        <v>107069.38</v>
      </c>
      <c r="H29" s="41">
        <v>193869.01540719002</v>
      </c>
      <c r="I29" s="59"/>
      <c r="J29" s="41">
        <v>65816.07923697725</v>
      </c>
      <c r="L29" s="41">
        <v>128052.94</v>
      </c>
      <c r="N29" s="2" t="s">
        <v>91</v>
      </c>
      <c r="O29" s="59"/>
      <c r="P29" s="49">
        <v>67062.33308877476</v>
      </c>
      <c r="Q29" s="34"/>
      <c r="R29" s="49">
        <v>67062.33308877476</v>
      </c>
    </row>
    <row r="30" spans="1:18" ht="12.75" customHeight="1">
      <c r="A30" s="2" t="s">
        <v>92</v>
      </c>
      <c r="B30" s="69" t="s">
        <v>73</v>
      </c>
      <c r="C30" s="61"/>
      <c r="D30" s="69" t="s">
        <v>73</v>
      </c>
      <c r="E30" s="45"/>
      <c r="F30" s="69" t="s">
        <v>73</v>
      </c>
      <c r="H30" s="43">
        <v>59929.27659574468</v>
      </c>
      <c r="I30" s="70"/>
      <c r="J30" s="71"/>
      <c r="K30" s="42"/>
      <c r="L30" s="43">
        <v>59929.28</v>
      </c>
      <c r="N30" s="2" t="s">
        <v>93</v>
      </c>
      <c r="O30" s="63"/>
      <c r="P30" s="66">
        <v>810219.28</v>
      </c>
      <c r="Q30" s="34"/>
      <c r="R30" s="66">
        <v>810219.2692589875</v>
      </c>
    </row>
    <row r="31" spans="1:18" ht="12.75" customHeight="1" thickBot="1">
      <c r="A31" s="2"/>
      <c r="B31" s="48">
        <f>SUM(B23:B30)</f>
        <v>19108260.802443143</v>
      </c>
      <c r="C31" s="72"/>
      <c r="D31" s="48">
        <f>SUM(D23:D30)</f>
        <v>6059383.619669846</v>
      </c>
      <c r="E31" s="72"/>
      <c r="F31" s="48">
        <f>SUM(F23:F30)</f>
        <v>13048877.090000002</v>
      </c>
      <c r="G31" s="73"/>
      <c r="H31" s="74">
        <v>18716609.464416727</v>
      </c>
      <c r="I31" s="38"/>
      <c r="J31" s="74">
        <v>4776096.275862069</v>
      </c>
      <c r="K31" s="72"/>
      <c r="L31" s="74">
        <v>13940513.179999998</v>
      </c>
      <c r="O31" s="67"/>
      <c r="P31" s="68">
        <f>SUM(P27:P30)</f>
        <v>975389.0349523111</v>
      </c>
      <c r="Q31" s="34"/>
      <c r="R31" s="48">
        <v>975389.0242112986</v>
      </c>
    </row>
    <row r="32" spans="1:18" ht="12.75" customHeight="1" thickBot="1" thickTop="1">
      <c r="A32" s="16" t="s">
        <v>94</v>
      </c>
      <c r="B32" s="75">
        <f>B31+B21</f>
        <v>19227159.461283937</v>
      </c>
      <c r="C32" s="47"/>
      <c r="D32" s="75">
        <f>D31</f>
        <v>6059383.619669846</v>
      </c>
      <c r="E32" s="47"/>
      <c r="F32" s="75">
        <f>F31+F21</f>
        <v>13167775.750000002</v>
      </c>
      <c r="G32" s="20"/>
      <c r="H32" s="46">
        <v>18835508.12325752</v>
      </c>
      <c r="I32" s="76"/>
      <c r="J32" s="46">
        <v>4776096.275862069</v>
      </c>
      <c r="K32" s="47"/>
      <c r="L32" s="46">
        <v>14059411.85</v>
      </c>
      <c r="N32" s="20" t="s">
        <v>95</v>
      </c>
      <c r="O32" s="32"/>
      <c r="P32" s="60"/>
      <c r="Q32" s="34"/>
      <c r="R32" s="60"/>
    </row>
    <row r="33" spans="1:18" ht="12.75" thickTop="1">
      <c r="A33" s="16" t="s">
        <v>96</v>
      </c>
      <c r="B33" s="30"/>
      <c r="C33" s="30"/>
      <c r="D33" s="30"/>
      <c r="E33" s="30"/>
      <c r="H33" s="30"/>
      <c r="I33" s="30"/>
      <c r="J33" s="30"/>
      <c r="K33" s="30"/>
      <c r="L33" s="50"/>
      <c r="N33" s="15" t="s">
        <v>142</v>
      </c>
      <c r="O33" s="32"/>
      <c r="P33" s="77">
        <v>-788258.57</v>
      </c>
      <c r="Q33" s="45"/>
      <c r="R33" s="66">
        <v>0</v>
      </c>
    </row>
    <row r="34" spans="1:18" ht="12.75" thickBot="1">
      <c r="A34" s="16" t="s">
        <v>97</v>
      </c>
      <c r="B34" s="34"/>
      <c r="D34" s="34"/>
      <c r="L34" s="61"/>
      <c r="O34" s="78"/>
      <c r="P34" s="79">
        <f>SUM(P33:P33)</f>
        <v>-788258.57</v>
      </c>
      <c r="Q34" s="57"/>
      <c r="R34" s="79">
        <f>SUM(R33:R33)</f>
        <v>0</v>
      </c>
    </row>
    <row r="35" spans="1:12" ht="12.75" customHeight="1" thickTop="1">
      <c r="A35" s="29" t="s">
        <v>98</v>
      </c>
      <c r="B35" s="34"/>
      <c r="D35" s="45"/>
      <c r="F35" s="61" t="s">
        <v>73</v>
      </c>
      <c r="K35" s="62"/>
      <c r="L35" s="41">
        <v>1848862.8</v>
      </c>
    </row>
    <row r="36" spans="1:18" ht="14.25" customHeight="1">
      <c r="A36" s="29" t="s">
        <v>99</v>
      </c>
      <c r="B36" s="80"/>
      <c r="C36" s="80"/>
      <c r="D36" s="30"/>
      <c r="E36" s="30"/>
      <c r="F36" s="66">
        <v>17472.83</v>
      </c>
      <c r="H36" s="80"/>
      <c r="I36" s="80"/>
      <c r="J36" s="30"/>
      <c r="K36" s="30"/>
      <c r="L36" s="43">
        <v>15557.64</v>
      </c>
      <c r="N36" s="1" t="s">
        <v>16</v>
      </c>
      <c r="O36" s="32"/>
      <c r="P36" s="77"/>
      <c r="Q36" s="45"/>
      <c r="R36" s="77"/>
    </row>
    <row r="37" spans="1:18" ht="14.25" customHeight="1" thickBot="1">
      <c r="A37" s="29"/>
      <c r="B37" s="80"/>
      <c r="C37" s="80"/>
      <c r="D37" s="30"/>
      <c r="E37" s="30"/>
      <c r="F37" s="48">
        <f>F36</f>
        <v>17472.83</v>
      </c>
      <c r="G37" s="20"/>
      <c r="H37" s="81"/>
      <c r="I37" s="81"/>
      <c r="J37" s="47"/>
      <c r="K37" s="47"/>
      <c r="L37" s="46">
        <v>1864420.44</v>
      </c>
      <c r="N37" s="2" t="s">
        <v>18</v>
      </c>
      <c r="O37" s="59"/>
      <c r="P37" s="82">
        <v>11811083.21</v>
      </c>
      <c r="Q37" s="34"/>
      <c r="R37" s="83">
        <v>12838734.385913426</v>
      </c>
    </row>
    <row r="38" spans="1:18" ht="12.75" customHeight="1" thickBot="1" thickTop="1">
      <c r="A38" s="16" t="s">
        <v>143</v>
      </c>
      <c r="B38" s="80"/>
      <c r="C38" s="80"/>
      <c r="D38" s="30"/>
      <c r="E38" s="30"/>
      <c r="F38" s="75">
        <f>F37+F32</f>
        <v>13185248.580000002</v>
      </c>
      <c r="G38" s="20"/>
      <c r="H38" s="81"/>
      <c r="I38" s="81"/>
      <c r="J38" s="47"/>
      <c r="K38" s="47"/>
      <c r="L38" s="84">
        <v>15923832.29</v>
      </c>
      <c r="N38" s="1" t="s">
        <v>21</v>
      </c>
      <c r="O38" s="67"/>
      <c r="P38" s="68">
        <f>P37+P33+P31+P25+P16+P14</f>
        <v>24236430.514269993</v>
      </c>
      <c r="Q38" s="45"/>
      <c r="R38" s="40">
        <v>26610509.878209833</v>
      </c>
    </row>
    <row r="39" spans="1:18" ht="12.75" customHeight="1" thickTop="1">
      <c r="A39" s="16" t="s">
        <v>100</v>
      </c>
      <c r="B39" s="80"/>
      <c r="C39" s="80"/>
      <c r="D39" s="30"/>
      <c r="E39" s="30"/>
      <c r="H39" s="80"/>
      <c r="I39" s="80"/>
      <c r="J39" s="30"/>
      <c r="K39" s="30"/>
      <c r="L39" s="50"/>
      <c r="N39" s="20" t="s">
        <v>101</v>
      </c>
      <c r="O39" s="32"/>
      <c r="P39" s="33"/>
      <c r="Q39" s="34"/>
      <c r="R39" s="33"/>
    </row>
    <row r="40" spans="1:18" ht="14.25" customHeight="1">
      <c r="A40" s="16" t="s">
        <v>15</v>
      </c>
      <c r="B40" s="80"/>
      <c r="C40" s="80"/>
      <c r="D40" s="30"/>
      <c r="E40" s="30"/>
      <c r="H40" s="80"/>
      <c r="I40" s="80"/>
      <c r="J40" s="30"/>
      <c r="L40" s="50"/>
      <c r="N40" s="2" t="s">
        <v>27</v>
      </c>
      <c r="O40" s="59"/>
      <c r="P40" s="36">
        <v>198337.57</v>
      </c>
      <c r="Q40" s="34"/>
      <c r="R40" s="49">
        <v>265992.13499633165</v>
      </c>
    </row>
    <row r="41" spans="1:18" ht="12.75" customHeight="1">
      <c r="A41" s="2" t="s">
        <v>17</v>
      </c>
      <c r="B41" s="80"/>
      <c r="C41" s="80"/>
      <c r="D41" s="30"/>
      <c r="E41" s="30"/>
      <c r="F41" s="49">
        <v>6812.05</v>
      </c>
      <c r="H41" s="80"/>
      <c r="I41" s="80"/>
      <c r="J41" s="30"/>
      <c r="K41" s="30"/>
      <c r="L41" s="50">
        <v>6834.96</v>
      </c>
      <c r="N41" s="2" t="s">
        <v>29</v>
      </c>
      <c r="O41" s="59"/>
      <c r="P41" s="36">
        <v>2431244.36</v>
      </c>
      <c r="Q41" s="34"/>
      <c r="R41" s="49">
        <v>203196.10271460016</v>
      </c>
    </row>
    <row r="42" spans="1:18" ht="15" customHeight="1">
      <c r="A42" s="2" t="s">
        <v>19</v>
      </c>
      <c r="B42" s="80"/>
      <c r="C42" s="80"/>
      <c r="D42" s="30"/>
      <c r="E42" s="30"/>
      <c r="F42" s="49">
        <v>5109939.31</v>
      </c>
      <c r="H42" s="80"/>
      <c r="I42" s="80"/>
      <c r="J42" s="30"/>
      <c r="K42" s="30"/>
      <c r="L42" s="50">
        <v>3826663.08</v>
      </c>
      <c r="N42" s="2" t="s">
        <v>30</v>
      </c>
      <c r="O42" s="59"/>
      <c r="P42" s="36">
        <v>1645734.5</v>
      </c>
      <c r="Q42" s="34"/>
      <c r="R42" s="49">
        <v>3788847.548055759</v>
      </c>
    </row>
    <row r="43" spans="1:18" ht="12.75" customHeight="1">
      <c r="A43" s="2" t="s">
        <v>20</v>
      </c>
      <c r="B43" s="80"/>
      <c r="C43" s="80"/>
      <c r="D43" s="30"/>
      <c r="E43" s="30"/>
      <c r="F43" s="49">
        <v>690229.37</v>
      </c>
      <c r="H43" s="80"/>
      <c r="I43" s="80"/>
      <c r="J43" s="30"/>
      <c r="K43" s="30"/>
      <c r="L43" s="49">
        <v>702849.61</v>
      </c>
      <c r="N43" s="2" t="s">
        <v>31</v>
      </c>
      <c r="O43" s="59"/>
      <c r="P43" s="36">
        <v>3063.67</v>
      </c>
      <c r="Q43" s="34"/>
      <c r="R43" s="49">
        <v>4237.725605282465</v>
      </c>
    </row>
    <row r="44" spans="1:18" ht="12.75" customHeight="1">
      <c r="A44" s="2" t="s">
        <v>22</v>
      </c>
      <c r="F44" s="66">
        <v>0</v>
      </c>
      <c r="K44" s="30"/>
      <c r="L44" s="50">
        <v>2514.96</v>
      </c>
      <c r="N44" s="2" t="s">
        <v>32</v>
      </c>
      <c r="O44" s="59"/>
      <c r="P44" s="36">
        <v>5403.9</v>
      </c>
      <c r="Q44" s="34"/>
      <c r="R44" s="49">
        <v>33412.5693323551</v>
      </c>
    </row>
    <row r="45" spans="6:18" ht="14.25" customHeight="1" thickBot="1">
      <c r="F45" s="40">
        <f>SUM(F41:F44)</f>
        <v>5806980.7299999995</v>
      </c>
      <c r="K45" s="20"/>
      <c r="L45" s="48">
        <v>4538862.61</v>
      </c>
      <c r="N45" s="2" t="s">
        <v>33</v>
      </c>
      <c r="O45" s="59"/>
      <c r="P45" s="36">
        <v>68379.89</v>
      </c>
      <c r="Q45" s="34"/>
      <c r="R45" s="49">
        <v>53554.75862068965</v>
      </c>
    </row>
    <row r="46" spans="1:18" ht="12.75" customHeight="1" thickTop="1">
      <c r="A46" s="16" t="s">
        <v>102</v>
      </c>
      <c r="D46" s="85"/>
      <c r="J46" s="85"/>
      <c r="L46" s="49"/>
      <c r="N46" s="2" t="s">
        <v>34</v>
      </c>
      <c r="O46" s="59"/>
      <c r="P46" s="86">
        <v>34221.05</v>
      </c>
      <c r="Q46" s="34"/>
      <c r="R46" s="66">
        <v>59990.796771826856</v>
      </c>
    </row>
    <row r="47" spans="1:18" ht="12.75" customHeight="1" thickBot="1">
      <c r="A47" s="2" t="s">
        <v>103</v>
      </c>
      <c r="B47" s="80"/>
      <c r="C47" s="80"/>
      <c r="D47" s="30"/>
      <c r="E47" s="30"/>
      <c r="F47" s="49">
        <v>2812927.79</v>
      </c>
      <c r="H47" s="80"/>
      <c r="I47" s="80"/>
      <c r="J47" s="30"/>
      <c r="K47" s="30"/>
      <c r="L47" s="41">
        <v>1270144.63</v>
      </c>
      <c r="N47" s="20" t="s">
        <v>105</v>
      </c>
      <c r="O47" s="67"/>
      <c r="P47" s="87">
        <f>SUM(P40:P46)</f>
        <v>4386384.9399999995</v>
      </c>
      <c r="Q47" s="88"/>
      <c r="R47" s="48">
        <v>4409231.636096845</v>
      </c>
    </row>
    <row r="48" spans="1:12" ht="12.75" customHeight="1" thickTop="1">
      <c r="A48" s="2" t="s">
        <v>23</v>
      </c>
      <c r="B48" s="80"/>
      <c r="C48" s="80"/>
      <c r="D48" s="30"/>
      <c r="E48" s="30"/>
      <c r="F48" s="49">
        <v>1207356.36</v>
      </c>
      <c r="H48" s="80"/>
      <c r="I48" s="80"/>
      <c r="J48" s="30"/>
      <c r="K48" s="30"/>
      <c r="L48" s="41">
        <v>933301.31</v>
      </c>
    </row>
    <row r="49" spans="1:12" ht="13.5" customHeight="1">
      <c r="A49" s="2" t="s">
        <v>104</v>
      </c>
      <c r="B49" s="80"/>
      <c r="C49" s="80"/>
      <c r="D49" s="30"/>
      <c r="E49" s="30"/>
      <c r="F49" s="49">
        <v>177120.79</v>
      </c>
      <c r="H49" s="80"/>
      <c r="I49" s="80"/>
      <c r="J49" s="30"/>
      <c r="K49" s="45"/>
      <c r="L49" s="41">
        <v>138529.33</v>
      </c>
    </row>
    <row r="50" spans="1:12" ht="13.5" customHeight="1">
      <c r="A50" s="2" t="s">
        <v>144</v>
      </c>
      <c r="B50" s="80"/>
      <c r="C50" s="80"/>
      <c r="D50" s="30"/>
      <c r="E50" s="30"/>
      <c r="F50" s="49">
        <v>368924.08</v>
      </c>
      <c r="H50" s="80"/>
      <c r="I50" s="80"/>
      <c r="J50" s="30"/>
      <c r="K50" s="45"/>
      <c r="L50" s="41">
        <v>0</v>
      </c>
    </row>
    <row r="51" spans="1:12" ht="12.75" customHeight="1">
      <c r="A51" s="2" t="s">
        <v>24</v>
      </c>
      <c r="B51" s="80"/>
      <c r="C51" s="80"/>
      <c r="D51" s="85"/>
      <c r="E51" s="30"/>
      <c r="F51" s="49">
        <v>88856.63</v>
      </c>
      <c r="H51" s="80"/>
      <c r="I51" s="80"/>
      <c r="J51" s="85"/>
      <c r="K51" s="30"/>
      <c r="L51" s="41">
        <v>160643.74</v>
      </c>
    </row>
    <row r="52" spans="1:12" ht="14.25" customHeight="1">
      <c r="A52" s="2" t="s">
        <v>25</v>
      </c>
      <c r="B52" s="80"/>
      <c r="C52" s="80"/>
      <c r="D52" s="30"/>
      <c r="E52" s="30"/>
      <c r="F52" s="49">
        <v>1140054.61</v>
      </c>
      <c r="H52" s="80"/>
      <c r="I52" s="80"/>
      <c r="J52" s="30"/>
      <c r="K52" s="30"/>
      <c r="L52" s="41">
        <v>867669.56</v>
      </c>
    </row>
    <row r="53" spans="1:12" ht="12.75" customHeight="1">
      <c r="A53" s="2" t="s">
        <v>26</v>
      </c>
      <c r="B53" s="80"/>
      <c r="C53" s="80"/>
      <c r="D53" s="30"/>
      <c r="E53" s="30"/>
      <c r="F53" s="66">
        <v>17330.46</v>
      </c>
      <c r="H53" s="80"/>
      <c r="I53" s="80"/>
      <c r="J53" s="30"/>
      <c r="K53" s="30"/>
      <c r="L53" s="41">
        <v>35361.73</v>
      </c>
    </row>
    <row r="54" spans="1:12" ht="12.75" customHeight="1" thickBot="1">
      <c r="A54" s="29"/>
      <c r="B54" s="80"/>
      <c r="C54" s="80"/>
      <c r="D54" s="30"/>
      <c r="E54" s="30"/>
      <c r="F54" s="48">
        <f>SUM(F47:F53)</f>
        <v>5812570.720000001</v>
      </c>
      <c r="H54" s="80"/>
      <c r="I54" s="80"/>
      <c r="J54" s="30"/>
      <c r="K54" s="47"/>
      <c r="L54" s="74">
        <v>3405650.29</v>
      </c>
    </row>
    <row r="55" spans="1:12" ht="12.75" customHeight="1" thickTop="1">
      <c r="A55" s="1" t="s">
        <v>28</v>
      </c>
      <c r="B55" s="80"/>
      <c r="C55" s="80"/>
      <c r="D55" s="30"/>
      <c r="E55" s="30"/>
      <c r="H55" s="80"/>
      <c r="I55" s="80"/>
      <c r="J55" s="30"/>
      <c r="K55" s="30"/>
      <c r="L55" s="50"/>
    </row>
    <row r="56" spans="1:18" ht="12.75" customHeight="1">
      <c r="A56" s="2" t="s">
        <v>106</v>
      </c>
      <c r="B56" s="80"/>
      <c r="C56" s="80"/>
      <c r="D56" s="30"/>
      <c r="E56" s="30"/>
      <c r="F56" s="49">
        <v>1079501.45</v>
      </c>
      <c r="H56" s="80"/>
      <c r="I56" s="80"/>
      <c r="J56" s="30"/>
      <c r="K56" s="30"/>
      <c r="L56" s="50">
        <v>1088471.44</v>
      </c>
      <c r="P56" s="49"/>
      <c r="R56" s="33"/>
    </row>
    <row r="57" spans="1:18" ht="12.75" customHeight="1">
      <c r="A57" s="3" t="s">
        <v>107</v>
      </c>
      <c r="B57" s="80"/>
      <c r="C57" s="80"/>
      <c r="D57" s="30"/>
      <c r="E57" s="30"/>
      <c r="F57" s="69" t="s">
        <v>73</v>
      </c>
      <c r="H57" s="80"/>
      <c r="I57" s="80"/>
      <c r="J57" s="30"/>
      <c r="K57" s="30"/>
      <c r="L57" s="89">
        <v>3043417.22</v>
      </c>
      <c r="O57" s="34"/>
      <c r="P57" s="49"/>
      <c r="Q57" s="62"/>
      <c r="R57" s="33"/>
    </row>
    <row r="58" spans="1:18" ht="12.75" customHeight="1" thickBot="1">
      <c r="A58" s="29"/>
      <c r="B58" s="80"/>
      <c r="C58" s="80"/>
      <c r="D58" s="30"/>
      <c r="E58" s="30"/>
      <c r="F58" s="48">
        <f>SUM(F56:F57)</f>
        <v>1079501.45</v>
      </c>
      <c r="G58" s="20"/>
      <c r="H58" s="81"/>
      <c r="I58" s="81"/>
      <c r="J58" s="47"/>
      <c r="K58" s="47"/>
      <c r="L58" s="90">
        <v>4131888.66</v>
      </c>
      <c r="P58" s="49"/>
      <c r="R58" s="33"/>
    </row>
    <row r="59" spans="1:18" ht="12.75" customHeight="1" thickTop="1">
      <c r="A59" s="16" t="s">
        <v>108</v>
      </c>
      <c r="B59" s="80"/>
      <c r="C59" s="80"/>
      <c r="D59" s="30"/>
      <c r="E59" s="30"/>
      <c r="H59" s="80"/>
      <c r="I59" s="80"/>
      <c r="J59" s="30"/>
      <c r="K59" s="30"/>
      <c r="L59" s="50"/>
      <c r="P59" s="49"/>
      <c r="R59" s="33"/>
    </row>
    <row r="60" spans="1:18" ht="12.75" customHeight="1">
      <c r="A60" s="29" t="s">
        <v>109</v>
      </c>
      <c r="B60" s="80"/>
      <c r="C60" s="80"/>
      <c r="D60" s="30"/>
      <c r="E60" s="30"/>
      <c r="F60" s="49">
        <v>9038</v>
      </c>
      <c r="H60" s="80"/>
      <c r="I60" s="80"/>
      <c r="J60" s="30"/>
      <c r="K60" s="30"/>
      <c r="L60" s="50">
        <v>1881.86</v>
      </c>
      <c r="P60" s="49"/>
      <c r="R60" s="33"/>
    </row>
    <row r="61" spans="1:18" ht="12.75" customHeight="1">
      <c r="A61" s="29" t="s">
        <v>110</v>
      </c>
      <c r="B61" s="80"/>
      <c r="C61" s="80"/>
      <c r="D61" s="30"/>
      <c r="E61" s="30"/>
      <c r="F61" s="66">
        <v>75100.27</v>
      </c>
      <c r="H61" s="80"/>
      <c r="I61" s="80"/>
      <c r="J61" s="30"/>
      <c r="K61" s="30"/>
      <c r="L61" s="89">
        <v>358069.66</v>
      </c>
      <c r="P61" s="49"/>
      <c r="R61" s="33"/>
    </row>
    <row r="62" spans="1:18" ht="14.25" customHeight="1" thickBot="1">
      <c r="A62" s="29"/>
      <c r="B62" s="80"/>
      <c r="C62" s="80"/>
      <c r="D62" s="30"/>
      <c r="E62" s="30"/>
      <c r="F62" s="48">
        <f>SUM(F60:F61)</f>
        <v>84138.27</v>
      </c>
      <c r="G62" s="20"/>
      <c r="H62" s="81"/>
      <c r="I62" s="81"/>
      <c r="J62" s="47"/>
      <c r="K62" s="47"/>
      <c r="L62" s="90">
        <v>359951.52</v>
      </c>
      <c r="P62" s="49"/>
      <c r="R62" s="33"/>
    </row>
    <row r="63" spans="1:18" ht="13.5" thickBot="1" thickTop="1">
      <c r="A63" s="16" t="s">
        <v>145</v>
      </c>
      <c r="B63" s="80"/>
      <c r="C63" s="80"/>
      <c r="D63" s="30"/>
      <c r="E63" s="30"/>
      <c r="F63" s="75">
        <f>F62+F58+F54+F45</f>
        <v>12783191.17</v>
      </c>
      <c r="G63" s="20"/>
      <c r="H63" s="20"/>
      <c r="I63" s="20"/>
      <c r="J63" s="20"/>
      <c r="K63" s="47"/>
      <c r="L63" s="84">
        <v>12436353.08</v>
      </c>
      <c r="P63" s="49"/>
      <c r="R63" s="33"/>
    </row>
    <row r="64" spans="1:18" ht="12.75" customHeight="1" thickTop="1">
      <c r="A64" s="16" t="s">
        <v>35</v>
      </c>
      <c r="B64" s="80"/>
      <c r="C64" s="80"/>
      <c r="D64" s="30"/>
      <c r="E64" s="30"/>
      <c r="L64" s="50"/>
      <c r="P64" s="49"/>
      <c r="R64" s="49"/>
    </row>
    <row r="65" spans="1:18" ht="12.75" customHeight="1">
      <c r="A65" s="2" t="s">
        <v>36</v>
      </c>
      <c r="B65" s="80"/>
      <c r="C65" s="80"/>
      <c r="D65" s="30"/>
      <c r="E65" s="30"/>
      <c r="F65" s="49">
        <v>2878.1</v>
      </c>
      <c r="L65" s="50">
        <v>3565.05</v>
      </c>
      <c r="P65" s="49"/>
      <c r="R65" s="49"/>
    </row>
    <row r="66" spans="1:18" s="91" customFormat="1" ht="12">
      <c r="A66" s="2" t="s">
        <v>37</v>
      </c>
      <c r="B66" s="15"/>
      <c r="C66" s="15"/>
      <c r="D66" s="15"/>
      <c r="E66" s="15"/>
      <c r="F66" s="66">
        <v>563596.72</v>
      </c>
      <c r="G66" s="15"/>
      <c r="H66" s="15"/>
      <c r="I66" s="15"/>
      <c r="J66" s="15"/>
      <c r="K66" s="15"/>
      <c r="L66" s="89">
        <v>563596.73</v>
      </c>
      <c r="M66" s="15"/>
      <c r="N66" s="15"/>
      <c r="O66" s="15"/>
      <c r="P66" s="49"/>
      <c r="Q66" s="15"/>
      <c r="R66" s="49"/>
    </row>
    <row r="67" spans="6:18" ht="12.75" thickBot="1">
      <c r="F67" s="48">
        <f>SUM(F65:F66)</f>
        <v>566474.82</v>
      </c>
      <c r="L67" s="90">
        <v>567161.78</v>
      </c>
      <c r="M67" s="20"/>
      <c r="P67" s="49"/>
      <c r="R67" s="49"/>
    </row>
    <row r="68" spans="1:18" ht="13.5" thickBot="1" thickTop="1">
      <c r="A68" s="16" t="s">
        <v>111</v>
      </c>
      <c r="B68" s="47"/>
      <c r="C68" s="47"/>
      <c r="D68" s="47"/>
      <c r="E68" s="47"/>
      <c r="F68" s="75">
        <f>F67+F63+F38+F17</f>
        <v>28622815.45</v>
      </c>
      <c r="G68" s="20"/>
      <c r="H68" s="47"/>
      <c r="I68" s="47"/>
      <c r="J68" s="47"/>
      <c r="K68" s="92"/>
      <c r="L68" s="84">
        <v>31019741.51</v>
      </c>
      <c r="N68" s="20" t="s">
        <v>38</v>
      </c>
      <c r="O68" s="67"/>
      <c r="P68" s="68">
        <f>P47+P38</f>
        <v>28622815.45426999</v>
      </c>
      <c r="Q68" s="20"/>
      <c r="R68" s="40">
        <v>31019741.514306676</v>
      </c>
    </row>
    <row r="69" spans="1:18" ht="13.5" customHeight="1" thickTop="1">
      <c r="A69" s="16" t="s">
        <v>112</v>
      </c>
      <c r="B69" s="30"/>
      <c r="C69" s="30"/>
      <c r="D69" s="30"/>
      <c r="E69" s="30"/>
      <c r="H69" s="30"/>
      <c r="I69" s="30"/>
      <c r="J69" s="30"/>
      <c r="K69" s="30"/>
      <c r="L69" s="50"/>
      <c r="N69" s="20" t="s">
        <v>113</v>
      </c>
      <c r="O69" s="30"/>
      <c r="P69" s="50"/>
      <c r="R69" s="33"/>
    </row>
    <row r="70" spans="1:18" ht="12.75" customHeight="1">
      <c r="A70" s="29" t="s">
        <v>114</v>
      </c>
      <c r="B70" s="30"/>
      <c r="C70" s="30"/>
      <c r="D70" s="30"/>
      <c r="E70" s="30"/>
      <c r="F70" s="41">
        <v>139290</v>
      </c>
      <c r="H70" s="30"/>
      <c r="I70" s="30"/>
      <c r="J70" s="30"/>
      <c r="K70" s="45"/>
      <c r="L70" s="41">
        <v>139290</v>
      </c>
      <c r="N70" s="29" t="s">
        <v>114</v>
      </c>
      <c r="O70" s="30"/>
      <c r="P70" s="41">
        <v>139290</v>
      </c>
      <c r="Q70" s="62"/>
      <c r="R70" s="41">
        <v>139290</v>
      </c>
    </row>
    <row r="71" spans="1:18" ht="12.75" customHeight="1">
      <c r="A71" s="2" t="s">
        <v>39</v>
      </c>
      <c r="B71" s="30"/>
      <c r="C71" s="30"/>
      <c r="D71" s="30"/>
      <c r="E71" s="30"/>
      <c r="H71" s="30"/>
      <c r="I71" s="30"/>
      <c r="J71" s="30"/>
      <c r="L71" s="50"/>
      <c r="N71" s="2" t="s">
        <v>40</v>
      </c>
      <c r="P71" s="49"/>
      <c r="R71" s="50"/>
    </row>
    <row r="72" spans="1:18" ht="13.5" customHeight="1">
      <c r="A72" s="2" t="s">
        <v>41</v>
      </c>
      <c r="B72" s="30"/>
      <c r="C72" s="30"/>
      <c r="D72" s="30"/>
      <c r="E72" s="30"/>
      <c r="F72" s="49">
        <v>3521643.29</v>
      </c>
      <c r="H72" s="30"/>
      <c r="I72" s="30"/>
      <c r="J72" s="30"/>
      <c r="K72" s="30"/>
      <c r="L72" s="50">
        <v>3538159.07</v>
      </c>
      <c r="N72" s="2" t="s">
        <v>42</v>
      </c>
      <c r="O72" s="30"/>
      <c r="P72" s="49">
        <v>3521643.29</v>
      </c>
      <c r="Q72" s="34"/>
      <c r="R72" s="50">
        <v>3538159.07</v>
      </c>
    </row>
    <row r="73" spans="1:18" ht="13.5" customHeight="1">
      <c r="A73" s="2" t="s">
        <v>43</v>
      </c>
      <c r="B73" s="80"/>
      <c r="C73" s="80"/>
      <c r="D73" s="30"/>
      <c r="E73" s="30"/>
      <c r="F73" s="66">
        <v>11583.87</v>
      </c>
      <c r="H73" s="80"/>
      <c r="I73" s="80"/>
      <c r="J73" s="30"/>
      <c r="K73" s="30"/>
      <c r="L73" s="93">
        <v>11583.86</v>
      </c>
      <c r="N73" s="2" t="s">
        <v>43</v>
      </c>
      <c r="O73" s="59"/>
      <c r="P73" s="66">
        <v>11583.87</v>
      </c>
      <c r="Q73" s="34"/>
      <c r="R73" s="93">
        <v>11583.86</v>
      </c>
    </row>
    <row r="74" spans="1:18" ht="13.5" customHeight="1" thickBot="1">
      <c r="A74" s="29"/>
      <c r="B74" s="30"/>
      <c r="C74" s="80"/>
      <c r="D74" s="30"/>
      <c r="E74" s="30"/>
      <c r="F74" s="48">
        <f>SUM(F70:F73)</f>
        <v>3672517.16</v>
      </c>
      <c r="G74" s="20"/>
      <c r="H74" s="47"/>
      <c r="I74" s="81"/>
      <c r="J74" s="47"/>
      <c r="K74" s="47"/>
      <c r="L74" s="48">
        <f>SUM(L70:L73)</f>
        <v>3689032.9299999997</v>
      </c>
      <c r="O74" s="47"/>
      <c r="P74" s="48">
        <f>SUM(P70:P73)</f>
        <v>3672517.16</v>
      </c>
      <c r="Q74" s="88"/>
      <c r="R74" s="48">
        <f>SUM(R70:R73)</f>
        <v>3689032.9299999997</v>
      </c>
    </row>
    <row r="75" ht="13.5" customHeight="1" thickTop="1">
      <c r="A75" s="94" t="s">
        <v>146</v>
      </c>
    </row>
    <row r="76" spans="1:14" ht="13.5" customHeight="1">
      <c r="A76" s="95" t="s">
        <v>147</v>
      </c>
      <c r="B76" s="96"/>
      <c r="C76" s="97"/>
      <c r="D76" s="97"/>
      <c r="E76" s="96"/>
      <c r="F76" s="96"/>
      <c r="G76" s="98"/>
      <c r="H76" s="95"/>
      <c r="I76" s="96"/>
      <c r="J76" s="97"/>
      <c r="K76" s="96"/>
      <c r="L76" s="96"/>
      <c r="M76" s="7"/>
      <c r="N76" s="7"/>
    </row>
    <row r="77" spans="1:14" ht="13.5" customHeight="1">
      <c r="A77" s="95" t="s">
        <v>148</v>
      </c>
      <c r="B77" s="96"/>
      <c r="C77" s="97"/>
      <c r="D77" s="97"/>
      <c r="E77" s="96"/>
      <c r="F77" s="96"/>
      <c r="G77" s="98"/>
      <c r="H77" s="95"/>
      <c r="I77" s="96"/>
      <c r="J77" s="97"/>
      <c r="K77" s="96"/>
      <c r="L77" s="96"/>
      <c r="M77" s="7"/>
      <c r="N77" s="7"/>
    </row>
    <row r="78" spans="1:14" ht="13.5" customHeight="1">
      <c r="A78" s="95" t="s">
        <v>149</v>
      </c>
      <c r="B78" s="96"/>
      <c r="C78" s="97"/>
      <c r="D78" s="97"/>
      <c r="E78" s="96"/>
      <c r="F78" s="96"/>
      <c r="G78" s="98"/>
      <c r="H78" s="95"/>
      <c r="I78" s="7"/>
      <c r="J78" s="7"/>
      <c r="K78" s="7"/>
      <c r="L78" s="7"/>
      <c r="M78" s="7"/>
      <c r="N78" s="7"/>
    </row>
    <row r="79" spans="1:14" ht="13.5" customHeight="1">
      <c r="A79" s="7" t="s">
        <v>150</v>
      </c>
      <c r="B79" s="10"/>
      <c r="C79" s="10"/>
      <c r="D79" s="10"/>
      <c r="E79" s="10"/>
      <c r="F79" s="10"/>
      <c r="G79" s="10"/>
      <c r="H79" s="7"/>
      <c r="I79" s="97"/>
      <c r="J79" s="7"/>
      <c r="K79" s="7"/>
      <c r="L79" s="7"/>
      <c r="M79" s="7"/>
      <c r="N79" s="7"/>
    </row>
    <row r="80" spans="1:14" ht="12.75" customHeight="1">
      <c r="A80" s="95" t="s">
        <v>151</v>
      </c>
      <c r="B80" s="7"/>
      <c r="C80" s="7"/>
      <c r="D80" s="7"/>
      <c r="E80" s="7"/>
      <c r="F80" s="7"/>
      <c r="G80" s="7"/>
      <c r="H80" s="7"/>
      <c r="I80" s="7"/>
      <c r="J80" s="7"/>
      <c r="K80" s="7"/>
      <c r="L80" s="7"/>
      <c r="M80" s="7"/>
      <c r="N80" s="7"/>
    </row>
    <row r="81" spans="1:14" ht="12.75" customHeight="1">
      <c r="A81" s="7" t="s">
        <v>152</v>
      </c>
      <c r="B81" s="7"/>
      <c r="C81" s="7"/>
      <c r="D81" s="7"/>
      <c r="E81" s="7"/>
      <c r="F81" s="7"/>
      <c r="G81" s="7"/>
      <c r="H81" s="7"/>
      <c r="I81" s="7"/>
      <c r="J81" s="7"/>
      <c r="K81" s="7"/>
      <c r="L81" s="7"/>
      <c r="M81" s="7"/>
      <c r="N81" s="7"/>
    </row>
    <row r="82" spans="1:14" ht="12.75" customHeight="1">
      <c r="A82" s="95" t="s">
        <v>153</v>
      </c>
      <c r="B82" s="7"/>
      <c r="C82" s="7"/>
      <c r="D82" s="7"/>
      <c r="E82" s="7"/>
      <c r="F82" s="7"/>
      <c r="G82" s="7"/>
      <c r="H82" s="7"/>
      <c r="I82" s="7"/>
      <c r="J82" s="7"/>
      <c r="K82" s="7"/>
      <c r="L82" s="7"/>
      <c r="M82" s="7"/>
      <c r="N82" s="7"/>
    </row>
    <row r="83" spans="1:14" ht="12.75" customHeight="1">
      <c r="A83" s="95" t="s">
        <v>154</v>
      </c>
      <c r="B83" s="7"/>
      <c r="C83" s="7"/>
      <c r="D83" s="7"/>
      <c r="E83" s="7"/>
      <c r="F83" s="7"/>
      <c r="G83" s="7"/>
      <c r="H83" s="7"/>
      <c r="I83" s="7"/>
      <c r="J83" s="7"/>
      <c r="K83" s="7"/>
      <c r="L83" s="7"/>
      <c r="M83" s="7"/>
      <c r="N83" s="7"/>
    </row>
    <row r="84" spans="1:18" ht="12.75" customHeight="1">
      <c r="A84" s="7" t="s">
        <v>155</v>
      </c>
      <c r="B84" s="7"/>
      <c r="C84" s="7"/>
      <c r="D84" s="7"/>
      <c r="E84" s="7"/>
      <c r="F84" s="7"/>
      <c r="G84" s="7"/>
      <c r="H84" s="7"/>
      <c r="I84" s="7"/>
      <c r="J84" s="7"/>
      <c r="K84" s="7"/>
      <c r="L84" s="7"/>
      <c r="M84" s="7"/>
      <c r="N84" s="7"/>
      <c r="P84" s="99"/>
      <c r="Q84" s="99"/>
      <c r="R84" s="99"/>
    </row>
    <row r="85" spans="1:18" ht="12">
      <c r="A85" s="7" t="s">
        <v>156</v>
      </c>
      <c r="B85" s="7"/>
      <c r="C85" s="7"/>
      <c r="D85" s="7"/>
      <c r="E85" s="7"/>
      <c r="F85" s="7"/>
      <c r="G85" s="7"/>
      <c r="H85" s="7"/>
      <c r="I85" s="7"/>
      <c r="J85" s="7"/>
      <c r="K85" s="7"/>
      <c r="L85" s="7"/>
      <c r="M85" s="7"/>
      <c r="N85" s="7"/>
      <c r="P85" s="100"/>
      <c r="Q85" s="100"/>
      <c r="R85" s="100"/>
    </row>
    <row r="86" spans="1:18" ht="12">
      <c r="A86" s="153" t="s">
        <v>157</v>
      </c>
      <c r="B86" s="153"/>
      <c r="C86" s="153"/>
      <c r="D86" s="153"/>
      <c r="E86" s="153"/>
      <c r="F86" s="153"/>
      <c r="G86" s="153"/>
      <c r="H86" s="153"/>
      <c r="I86" s="153"/>
      <c r="J86" s="153"/>
      <c r="K86" s="153"/>
      <c r="L86" s="153"/>
      <c r="M86" s="153"/>
      <c r="N86" s="153"/>
      <c r="O86" s="100"/>
      <c r="P86" s="100"/>
      <c r="Q86" s="100"/>
      <c r="R86" s="100"/>
    </row>
    <row r="87" spans="1:18" ht="12">
      <c r="A87" s="148" t="s">
        <v>158</v>
      </c>
      <c r="B87" s="148"/>
      <c r="C87" s="148"/>
      <c r="D87" s="148"/>
      <c r="E87" s="148"/>
      <c r="F87" s="148"/>
      <c r="G87" s="148"/>
      <c r="H87" s="148"/>
      <c r="I87" s="148"/>
      <c r="J87" s="148"/>
      <c r="K87" s="148"/>
      <c r="L87" s="148"/>
      <c r="M87" s="148"/>
      <c r="N87" s="148"/>
      <c r="O87" s="100"/>
      <c r="P87" s="100"/>
      <c r="Q87" s="100"/>
      <c r="R87" s="100"/>
    </row>
    <row r="88" spans="1:18" ht="13.5" customHeight="1">
      <c r="A88" s="148" t="s">
        <v>159</v>
      </c>
      <c r="B88" s="148"/>
      <c r="C88" s="148"/>
      <c r="D88" s="148"/>
      <c r="E88" s="148"/>
      <c r="F88" s="148"/>
      <c r="G88" s="148"/>
      <c r="H88" s="148"/>
      <c r="I88" s="148"/>
      <c r="J88" s="148"/>
      <c r="K88" s="148"/>
      <c r="L88" s="148"/>
      <c r="M88" s="148"/>
      <c r="N88" s="148"/>
      <c r="P88" s="100"/>
      <c r="Q88" s="100"/>
      <c r="R88" s="100"/>
    </row>
    <row r="89" spans="1:14" ht="12">
      <c r="A89" s="148" t="s">
        <v>160</v>
      </c>
      <c r="B89" s="148"/>
      <c r="C89" s="148"/>
      <c r="D89" s="148"/>
      <c r="E89" s="148"/>
      <c r="F89" s="148"/>
      <c r="G89" s="148"/>
      <c r="H89" s="148"/>
      <c r="I89" s="148"/>
      <c r="J89" s="148"/>
      <c r="K89" s="148"/>
      <c r="L89" s="148"/>
      <c r="M89" s="148"/>
      <c r="N89" s="148"/>
    </row>
    <row r="90" spans="2:18" s="101" customFormat="1" ht="13.5" customHeight="1">
      <c r="B90" s="149" t="s">
        <v>115</v>
      </c>
      <c r="C90" s="149"/>
      <c r="D90" s="149"/>
      <c r="E90" s="149"/>
      <c r="F90" s="149"/>
      <c r="G90" s="149"/>
      <c r="H90" s="149"/>
      <c r="I90" s="149"/>
      <c r="J90" s="149"/>
      <c r="K90" s="149"/>
      <c r="L90" s="149"/>
      <c r="N90" s="150" t="s">
        <v>116</v>
      </c>
      <c r="O90" s="150"/>
      <c r="P90" s="150"/>
      <c r="Q90" s="150"/>
      <c r="R90" s="150"/>
    </row>
    <row r="91" spans="2:18" s="101" customFormat="1" ht="35.25" customHeight="1">
      <c r="B91" s="149" t="s">
        <v>161</v>
      </c>
      <c r="C91" s="149"/>
      <c r="D91" s="149"/>
      <c r="E91" s="149"/>
      <c r="F91" s="149"/>
      <c r="G91" s="149"/>
      <c r="H91" s="149"/>
      <c r="I91" s="149"/>
      <c r="J91" s="149"/>
      <c r="K91" s="149"/>
      <c r="L91" s="149"/>
      <c r="O91" s="151" t="s">
        <v>162</v>
      </c>
      <c r="P91" s="151"/>
      <c r="Q91" s="151" t="s">
        <v>138</v>
      </c>
      <c r="R91" s="151"/>
    </row>
    <row r="92" spans="1:18" ht="12.75" customHeight="1">
      <c r="A92" s="23"/>
      <c r="B92" s="99"/>
      <c r="C92" s="99"/>
      <c r="D92" s="102"/>
      <c r="E92" s="102"/>
      <c r="F92" s="103"/>
      <c r="G92" s="99"/>
      <c r="H92" s="99"/>
      <c r="I92" s="99"/>
      <c r="J92" s="102"/>
      <c r="K92" s="102"/>
      <c r="L92" s="102"/>
      <c r="O92" s="62"/>
      <c r="P92" s="62"/>
      <c r="R92" s="62"/>
    </row>
    <row r="93" spans="1:12" ht="12">
      <c r="A93" s="29"/>
      <c r="B93" s="146" t="s">
        <v>137</v>
      </c>
      <c r="C93" s="146"/>
      <c r="D93" s="146"/>
      <c r="E93" s="146"/>
      <c r="F93" s="146"/>
      <c r="G93" s="29"/>
      <c r="H93" s="146" t="s">
        <v>138</v>
      </c>
      <c r="I93" s="146"/>
      <c r="J93" s="146"/>
      <c r="K93" s="146"/>
      <c r="L93" s="146"/>
    </row>
    <row r="94" spans="1:18" ht="12">
      <c r="A94" s="1" t="s">
        <v>44</v>
      </c>
      <c r="B94" s="50"/>
      <c r="C94" s="50"/>
      <c r="D94" s="50"/>
      <c r="E94" s="50"/>
      <c r="F94" s="104" t="s">
        <v>117</v>
      </c>
      <c r="G94" s="50"/>
      <c r="H94" s="36"/>
      <c r="I94" s="36"/>
      <c r="J94" s="49"/>
      <c r="K94" s="105"/>
      <c r="N94" s="2" t="s">
        <v>163</v>
      </c>
      <c r="O94" s="106"/>
      <c r="P94" s="86">
        <v>-788258.57</v>
      </c>
      <c r="R94" s="86">
        <v>442377.8283198826</v>
      </c>
    </row>
    <row r="95" spans="1:18" ht="12.75" customHeight="1">
      <c r="A95" s="2" t="s">
        <v>45</v>
      </c>
      <c r="B95" s="41"/>
      <c r="C95" s="41"/>
      <c r="D95" s="41"/>
      <c r="E95" s="41"/>
      <c r="F95" s="41">
        <v>2590713.92</v>
      </c>
      <c r="G95" s="41"/>
      <c r="H95" s="41"/>
      <c r="I95" s="41"/>
      <c r="J95" s="41"/>
      <c r="K95" s="41"/>
      <c r="L95" s="41">
        <v>2303704.4284666176</v>
      </c>
      <c r="M95" s="107"/>
      <c r="N95" s="2" t="s">
        <v>47</v>
      </c>
      <c r="O95" s="108"/>
      <c r="P95" s="109">
        <f>P94</f>
        <v>-788258.57</v>
      </c>
      <c r="Q95" s="108"/>
      <c r="R95" s="109">
        <v>442377.8283198826</v>
      </c>
    </row>
    <row r="96" spans="1:18" ht="12">
      <c r="A96" s="2" t="s">
        <v>164</v>
      </c>
      <c r="B96" s="41"/>
      <c r="C96" s="41"/>
      <c r="D96" s="41"/>
      <c r="E96" s="41"/>
      <c r="F96" s="93">
        <v>2634940.39</v>
      </c>
      <c r="G96" s="41"/>
      <c r="H96" s="41"/>
      <c r="I96" s="41"/>
      <c r="J96" s="41"/>
      <c r="K96" s="41"/>
      <c r="L96" s="93">
        <v>2073985.4849596478</v>
      </c>
      <c r="M96" s="107"/>
      <c r="N96" s="110"/>
      <c r="O96" s="108"/>
      <c r="P96" s="60"/>
      <c r="Q96" s="107"/>
      <c r="R96" s="60"/>
    </row>
    <row r="97" spans="1:18" ht="13.5" customHeight="1">
      <c r="A97" s="2" t="s">
        <v>46</v>
      </c>
      <c r="B97" s="41"/>
      <c r="C97" s="41"/>
      <c r="D97" s="41"/>
      <c r="E97" s="41"/>
      <c r="F97" s="111">
        <f>F95-F96</f>
        <v>-44226.470000000205</v>
      </c>
      <c r="G97" s="41"/>
      <c r="H97" s="41"/>
      <c r="I97" s="41"/>
      <c r="J97" s="41" t="s">
        <v>165</v>
      </c>
      <c r="K97" s="41"/>
      <c r="L97" s="111">
        <f>L95-L96</f>
        <v>229718.94350696984</v>
      </c>
      <c r="M97" s="107"/>
      <c r="N97" s="112" t="s">
        <v>118</v>
      </c>
      <c r="O97" s="108"/>
      <c r="P97" s="60" t="s">
        <v>73</v>
      </c>
      <c r="Q97" s="42"/>
      <c r="R97" s="60">
        <v>-11090.35</v>
      </c>
    </row>
    <row r="98" spans="1:18" ht="12.75" customHeight="1" thickBot="1">
      <c r="A98" s="2" t="s">
        <v>166</v>
      </c>
      <c r="B98" s="41"/>
      <c r="C98" s="41"/>
      <c r="D98" s="41"/>
      <c r="E98" s="41"/>
      <c r="F98" s="93">
        <v>31912.29</v>
      </c>
      <c r="G98" s="41"/>
      <c r="H98" s="41"/>
      <c r="I98" s="41"/>
      <c r="J98" s="41"/>
      <c r="K98" s="41"/>
      <c r="L98" s="93">
        <v>34123.05209097579</v>
      </c>
      <c r="M98" s="107"/>
      <c r="N98" s="2" t="s">
        <v>119</v>
      </c>
      <c r="O98" s="108"/>
      <c r="P98" s="113" t="s">
        <v>73</v>
      </c>
      <c r="Q98" s="114"/>
      <c r="R98" s="115">
        <v>431287.4805575935</v>
      </c>
    </row>
    <row r="99" spans="1:18" ht="12.75" customHeight="1" thickBot="1" thickTop="1">
      <c r="A99" s="4" t="s">
        <v>47</v>
      </c>
      <c r="B99" s="41"/>
      <c r="C99" s="41"/>
      <c r="D99" s="41"/>
      <c r="E99" s="41"/>
      <c r="F99" s="41">
        <f>SUM(F97:F98)</f>
        <v>-12314.180000000204</v>
      </c>
      <c r="G99" s="41"/>
      <c r="H99" s="41"/>
      <c r="I99" s="41"/>
      <c r="J99" s="41"/>
      <c r="K99" s="41"/>
      <c r="L99" s="41">
        <f>SUM(L97:L98)</f>
        <v>263841.99559794564</v>
      </c>
      <c r="M99" s="107"/>
      <c r="N99" s="2" t="s">
        <v>167</v>
      </c>
      <c r="P99" s="116">
        <v>-788258.57</v>
      </c>
      <c r="R99" s="117" t="s">
        <v>73</v>
      </c>
    </row>
    <row r="100" spans="1:18" ht="14.25" customHeight="1" thickTop="1">
      <c r="A100" s="2" t="s">
        <v>168</v>
      </c>
      <c r="B100" s="41"/>
      <c r="C100" s="41"/>
      <c r="D100" s="41">
        <v>706413.38</v>
      </c>
      <c r="E100" s="41"/>
      <c r="F100" s="41"/>
      <c r="G100" s="41"/>
      <c r="H100" s="41"/>
      <c r="I100" s="41"/>
      <c r="J100" s="41">
        <v>318294.688187821</v>
      </c>
      <c r="K100" s="41"/>
      <c r="L100" s="41"/>
      <c r="M100" s="118"/>
      <c r="N100" s="119" t="s">
        <v>120</v>
      </c>
      <c r="O100" s="120"/>
      <c r="P100" s="121"/>
      <c r="Q100" s="107"/>
      <c r="R100" s="121"/>
    </row>
    <row r="101" spans="1:18" ht="13.5" customHeight="1">
      <c r="A101" s="2" t="s">
        <v>169</v>
      </c>
      <c r="B101" s="41"/>
      <c r="C101" s="41"/>
      <c r="D101" s="41">
        <v>616722.76</v>
      </c>
      <c r="E101" s="41"/>
      <c r="F101" s="41"/>
      <c r="G101" s="41" t="e">
        <f>SUM(#REF!)</f>
        <v>#REF!</v>
      </c>
      <c r="H101" s="41"/>
      <c r="I101" s="41"/>
      <c r="J101" s="41">
        <v>454621.8077769626</v>
      </c>
      <c r="K101" s="41"/>
      <c r="L101" s="41"/>
      <c r="M101" s="42"/>
      <c r="N101" s="119" t="s">
        <v>121</v>
      </c>
      <c r="O101" s="122"/>
      <c r="P101" s="121" t="s">
        <v>73</v>
      </c>
      <c r="Q101" s="107"/>
      <c r="R101" s="121">
        <v>14559.674247982392</v>
      </c>
    </row>
    <row r="102" spans="1:18" ht="12.75" customHeight="1">
      <c r="A102" s="147" t="s">
        <v>170</v>
      </c>
      <c r="B102" s="147"/>
      <c r="C102" s="41"/>
      <c r="D102" s="93" t="s">
        <v>73</v>
      </c>
      <c r="E102" s="41"/>
      <c r="F102" s="93">
        <f>SUM(D100:D102)</f>
        <v>1323136.1400000001</v>
      </c>
      <c r="G102" s="41"/>
      <c r="H102" s="41" t="s">
        <v>4</v>
      </c>
      <c r="I102" s="41"/>
      <c r="J102" s="93">
        <v>91443.06089508437</v>
      </c>
      <c r="K102" s="41"/>
      <c r="L102" s="93">
        <f>SUM(J100:J102)</f>
        <v>864359.556859868</v>
      </c>
      <c r="M102" s="42"/>
      <c r="N102" s="119" t="s">
        <v>122</v>
      </c>
      <c r="O102" s="42"/>
      <c r="P102" s="41" t="s">
        <v>73</v>
      </c>
      <c r="Q102" s="107"/>
      <c r="R102" s="33">
        <v>416727.80630961113</v>
      </c>
    </row>
    <row r="103" spans="1:31" ht="12.75" thickBot="1">
      <c r="A103" s="2" t="s">
        <v>48</v>
      </c>
      <c r="B103" s="41"/>
      <c r="C103" s="41"/>
      <c r="E103" s="41"/>
      <c r="F103" s="111">
        <f>F99-F102</f>
        <v>-1335450.3200000003</v>
      </c>
      <c r="G103" s="41"/>
      <c r="H103" s="41"/>
      <c r="I103" s="41"/>
      <c r="K103" s="41"/>
      <c r="L103" s="111">
        <f>L99-L102</f>
        <v>-600517.5612619224</v>
      </c>
      <c r="M103" s="42"/>
      <c r="N103" s="119"/>
      <c r="O103" s="107"/>
      <c r="P103" s="123"/>
      <c r="Q103" s="107"/>
      <c r="R103" s="123">
        <v>431287.4805575935</v>
      </c>
      <c r="S103" s="124"/>
      <c r="T103" s="124"/>
      <c r="U103" s="124"/>
      <c r="V103" s="124"/>
      <c r="W103" s="124"/>
      <c r="X103" s="124"/>
      <c r="Y103" s="124"/>
      <c r="Z103" s="124"/>
      <c r="AA103" s="124"/>
      <c r="AB103" s="124"/>
      <c r="AC103" s="124"/>
      <c r="AD103" s="124"/>
      <c r="AE103" s="124"/>
    </row>
    <row r="104" spans="1:18" ht="12.75" thickTop="1">
      <c r="A104" s="2" t="s">
        <v>171</v>
      </c>
      <c r="B104" s="41">
        <v>15039.63</v>
      </c>
      <c r="C104" s="41"/>
      <c r="D104" s="41"/>
      <c r="E104" s="41"/>
      <c r="F104" s="41"/>
      <c r="G104" s="41"/>
      <c r="H104" s="41">
        <v>26904.08804108584</v>
      </c>
      <c r="I104" s="41"/>
      <c r="J104" s="41"/>
      <c r="K104" s="41"/>
      <c r="L104" s="41"/>
      <c r="M104" s="42"/>
      <c r="N104" s="143" t="s">
        <v>172</v>
      </c>
      <c r="O104" s="143"/>
      <c r="P104" s="143"/>
      <c r="Q104" s="143"/>
      <c r="R104" s="143"/>
    </row>
    <row r="105" spans="1:18" ht="12.75" customHeight="1">
      <c r="A105" s="4" t="s">
        <v>173</v>
      </c>
      <c r="B105" s="41">
        <v>5009.59</v>
      </c>
      <c r="C105" s="41"/>
      <c r="D105" s="41"/>
      <c r="E105" s="41"/>
      <c r="F105" s="41"/>
      <c r="G105" s="41"/>
      <c r="H105" s="41" t="s">
        <v>73</v>
      </c>
      <c r="I105" s="41"/>
      <c r="J105" s="41"/>
      <c r="K105" s="41"/>
      <c r="L105" s="41"/>
      <c r="M105" s="42"/>
      <c r="O105" s="125"/>
      <c r="P105" s="126"/>
      <c r="Q105" s="107"/>
      <c r="R105" s="33"/>
    </row>
    <row r="106" spans="1:18" ht="12.75" customHeight="1">
      <c r="A106" s="2" t="s">
        <v>174</v>
      </c>
      <c r="B106" s="93">
        <v>1818.92</v>
      </c>
      <c r="C106" s="41"/>
      <c r="D106" s="93">
        <f>SUM(B104:B106)</f>
        <v>21868.14</v>
      </c>
      <c r="E106" s="41"/>
      <c r="F106" s="41"/>
      <c r="G106" s="41"/>
      <c r="H106" s="93">
        <v>365.98679383712397</v>
      </c>
      <c r="I106" s="41"/>
      <c r="J106" s="93">
        <f>SUM(H104:H106)</f>
        <v>27270.074834922965</v>
      </c>
      <c r="K106" s="41"/>
      <c r="L106" s="41"/>
      <c r="M106" s="42"/>
      <c r="N106" s="8" t="s">
        <v>52</v>
      </c>
      <c r="O106" s="8"/>
      <c r="P106" s="143" t="s">
        <v>175</v>
      </c>
      <c r="Q106" s="143"/>
      <c r="R106" s="143"/>
    </row>
    <row r="107" spans="1:18" ht="12.75" customHeight="1">
      <c r="A107" s="4" t="s">
        <v>49</v>
      </c>
      <c r="C107" s="41"/>
      <c r="D107" s="127"/>
      <c r="E107" s="41"/>
      <c r="F107" s="127"/>
      <c r="G107" s="41"/>
      <c r="I107" s="41"/>
      <c r="J107" s="127"/>
      <c r="K107" s="41"/>
      <c r="L107" s="127"/>
      <c r="M107" s="42"/>
      <c r="N107" s="11"/>
      <c r="O107" s="63"/>
      <c r="P107" s="80"/>
      <c r="Q107" s="80"/>
      <c r="R107" s="80"/>
    </row>
    <row r="108" spans="1:18" ht="12.75" customHeight="1">
      <c r="A108" s="4" t="s">
        <v>50</v>
      </c>
      <c r="B108" s="41">
        <v>54751.65</v>
      </c>
      <c r="C108" s="41"/>
      <c r="D108" s="41"/>
      <c r="E108" s="41"/>
      <c r="F108" s="41"/>
      <c r="G108" s="41"/>
      <c r="H108" s="41">
        <v>17647.14600146735</v>
      </c>
      <c r="I108" s="41"/>
      <c r="J108" s="41"/>
      <c r="K108" s="41"/>
      <c r="L108" s="41"/>
      <c r="M108" s="107"/>
      <c r="N108" s="12"/>
      <c r="O108" s="107"/>
      <c r="P108" s="107"/>
      <c r="Q108" s="107"/>
      <c r="R108" s="107"/>
    </row>
    <row r="109" spans="1:18" ht="12.75" customHeight="1">
      <c r="A109" s="2" t="s">
        <v>51</v>
      </c>
      <c r="B109" s="93">
        <v>129863.8</v>
      </c>
      <c r="C109" s="41"/>
      <c r="D109" s="93">
        <f>B109+B108</f>
        <v>184615.45</v>
      </c>
      <c r="E109" s="41"/>
      <c r="F109" s="93">
        <f>D106-D109</f>
        <v>-162747.31</v>
      </c>
      <c r="G109" s="41"/>
      <c r="H109" s="93">
        <v>358696.87160674983</v>
      </c>
      <c r="I109" s="41"/>
      <c r="J109" s="93">
        <f>H109+H108</f>
        <v>376344.0176082172</v>
      </c>
      <c r="K109" s="41"/>
      <c r="L109" s="93">
        <f>J106-J109</f>
        <v>-349073.9427732942</v>
      </c>
      <c r="M109" s="107"/>
      <c r="N109" s="8" t="s">
        <v>56</v>
      </c>
      <c r="O109" s="8"/>
      <c r="P109" s="144" t="s">
        <v>64</v>
      </c>
      <c r="Q109" s="144"/>
      <c r="R109" s="144"/>
    </row>
    <row r="110" spans="1:18" ht="12.75" customHeight="1">
      <c r="A110" s="2" t="s">
        <v>123</v>
      </c>
      <c r="B110" s="41"/>
      <c r="C110" s="41"/>
      <c r="D110" s="41"/>
      <c r="E110" s="41"/>
      <c r="F110" s="111">
        <f>F103+F109</f>
        <v>-1498197.6300000004</v>
      </c>
      <c r="G110" s="41"/>
      <c r="H110" s="41"/>
      <c r="I110" s="41"/>
      <c r="J110" s="41"/>
      <c r="K110" s="41"/>
      <c r="L110" s="111">
        <f>L103+L109</f>
        <v>-949591.5040352165</v>
      </c>
      <c r="M110" s="42"/>
      <c r="N110" s="9" t="s">
        <v>124</v>
      </c>
      <c r="O110" s="9"/>
      <c r="P110" s="144" t="s">
        <v>125</v>
      </c>
      <c r="Q110" s="144"/>
      <c r="R110" s="144"/>
    </row>
    <row r="111" spans="1:18" ht="12.75" customHeight="1">
      <c r="A111" s="4" t="s">
        <v>53</v>
      </c>
      <c r="B111" s="41"/>
      <c r="C111" s="41"/>
      <c r="D111" s="41"/>
      <c r="E111" s="41"/>
      <c r="F111" s="41"/>
      <c r="G111" s="41"/>
      <c r="H111" s="41"/>
      <c r="I111" s="41"/>
      <c r="J111" s="41"/>
      <c r="K111" s="41"/>
      <c r="L111" s="41"/>
      <c r="M111" s="42"/>
      <c r="N111" s="128"/>
      <c r="O111" s="122"/>
      <c r="P111" s="129"/>
      <c r="Q111" s="107"/>
      <c r="R111" s="129"/>
    </row>
    <row r="112" spans="1:18" ht="12.75" customHeight="1">
      <c r="A112" s="2" t="s">
        <v>54</v>
      </c>
      <c r="B112" s="41">
        <v>733026.39</v>
      </c>
      <c r="C112" s="41"/>
      <c r="D112" s="41"/>
      <c r="E112" s="41"/>
      <c r="G112" s="41"/>
      <c r="H112" s="41">
        <v>787411.0168745414</v>
      </c>
      <c r="I112" s="41"/>
      <c r="J112" s="41"/>
      <c r="K112" s="41"/>
      <c r="L112" s="49"/>
      <c r="M112" s="42"/>
      <c r="O112" s="124"/>
      <c r="P112" s="124"/>
      <c r="Q112" s="107"/>
      <c r="R112" s="107"/>
    </row>
    <row r="113" spans="1:18" ht="12.75" customHeight="1">
      <c r="A113" s="2" t="s">
        <v>55</v>
      </c>
      <c r="B113" s="127" t="s">
        <v>73</v>
      </c>
      <c r="C113" s="41"/>
      <c r="D113" s="41"/>
      <c r="E113" s="41"/>
      <c r="G113" s="41"/>
      <c r="H113" s="127">
        <v>592358.1658107117</v>
      </c>
      <c r="I113" s="41"/>
      <c r="J113" s="41"/>
      <c r="K113" s="41"/>
      <c r="L113" s="49"/>
      <c r="M113" s="42"/>
      <c r="N113" s="145" t="s">
        <v>176</v>
      </c>
      <c r="O113" s="145"/>
      <c r="P113" s="145"/>
      <c r="Q113" s="145"/>
      <c r="R113" s="145"/>
    </row>
    <row r="114" spans="1:18" ht="12.75" customHeight="1">
      <c r="A114" s="2" t="s">
        <v>57</v>
      </c>
      <c r="B114" s="130">
        <v>6.75</v>
      </c>
      <c r="C114" s="41"/>
      <c r="D114" s="93">
        <f>B114+B112</f>
        <v>733033.14</v>
      </c>
      <c r="E114" s="41"/>
      <c r="F114" s="41"/>
      <c r="G114" s="41"/>
      <c r="H114" s="130">
        <v>20729.89288334556</v>
      </c>
      <c r="I114" s="41"/>
      <c r="J114" s="93">
        <f>H114+H112+H113</f>
        <v>1400499.0755685987</v>
      </c>
      <c r="K114" s="41"/>
      <c r="L114" s="41"/>
      <c r="M114" s="42"/>
      <c r="N114" s="131"/>
      <c r="O114" s="107"/>
      <c r="P114" s="107"/>
      <c r="Q114" s="107"/>
      <c r="R114" s="107"/>
    </row>
    <row r="115" spans="1:18" ht="12.75" customHeight="1">
      <c r="A115" s="112"/>
      <c r="B115" s="127"/>
      <c r="C115" s="41"/>
      <c r="D115" s="41"/>
      <c r="E115" s="41"/>
      <c r="F115" s="41"/>
      <c r="G115" s="41"/>
      <c r="H115" s="127"/>
      <c r="I115" s="41"/>
      <c r="J115" s="41"/>
      <c r="K115" s="41"/>
      <c r="L115" s="41"/>
      <c r="M115" s="42"/>
      <c r="O115" s="8"/>
      <c r="P115" s="8"/>
      <c r="Q115" s="8"/>
      <c r="R115" s="8"/>
    </row>
    <row r="116" spans="1:18" ht="12.75" customHeight="1">
      <c r="A116" s="4" t="s">
        <v>58</v>
      </c>
      <c r="B116" s="127"/>
      <c r="C116" s="41"/>
      <c r="D116" s="127"/>
      <c r="E116" s="41"/>
      <c r="F116" s="127"/>
      <c r="G116" s="41"/>
      <c r="H116" s="127"/>
      <c r="I116" s="41"/>
      <c r="J116" s="127"/>
      <c r="K116" s="41"/>
      <c r="L116" s="127"/>
      <c r="M116" s="42"/>
      <c r="N116" s="141" t="s">
        <v>65</v>
      </c>
      <c r="O116" s="141"/>
      <c r="P116" s="141"/>
      <c r="Q116" s="141"/>
      <c r="R116" s="141"/>
    </row>
    <row r="117" spans="1:18" ht="12.75" customHeight="1">
      <c r="A117" s="2" t="s">
        <v>59</v>
      </c>
      <c r="B117" s="127">
        <v>13326.73</v>
      </c>
      <c r="C117" s="41"/>
      <c r="D117" s="41"/>
      <c r="E117" s="41"/>
      <c r="F117" s="41"/>
      <c r="G117" s="41"/>
      <c r="H117" s="127">
        <v>5397.226705796038</v>
      </c>
      <c r="I117" s="41"/>
      <c r="J117" s="41"/>
      <c r="K117" s="41"/>
      <c r="L117" s="41"/>
      <c r="M117" s="42"/>
      <c r="N117" s="142" t="s">
        <v>126</v>
      </c>
      <c r="O117" s="142"/>
      <c r="P117" s="142"/>
      <c r="Q117" s="142"/>
      <c r="R117" s="142"/>
    </row>
    <row r="118" spans="1:13" ht="12.75" customHeight="1">
      <c r="A118" s="2" t="s">
        <v>60</v>
      </c>
      <c r="B118" s="127">
        <v>3221.37</v>
      </c>
      <c r="C118" s="41"/>
      <c r="D118" s="41"/>
      <c r="E118" s="41"/>
      <c r="F118" s="41"/>
      <c r="G118" s="41"/>
      <c r="H118" s="127">
        <v>339.1049156272927</v>
      </c>
      <c r="I118" s="41"/>
      <c r="J118" s="41"/>
      <c r="K118" s="41"/>
      <c r="L118" s="41"/>
      <c r="M118" s="42"/>
    </row>
    <row r="119" spans="1:18" ht="12.75" customHeight="1">
      <c r="A119" s="2" t="s">
        <v>61</v>
      </c>
      <c r="B119" s="130">
        <v>6545.98</v>
      </c>
      <c r="C119" s="41"/>
      <c r="D119" s="93">
        <f>B119+B118+B117</f>
        <v>23094.079999999998</v>
      </c>
      <c r="E119" s="41"/>
      <c r="F119" s="93">
        <f>D114-D119</f>
        <v>709939.06</v>
      </c>
      <c r="G119" s="41"/>
      <c r="H119" s="130">
        <v>2793.4115920763024</v>
      </c>
      <c r="I119" s="41"/>
      <c r="J119" s="93">
        <f>H119+H118+H117</f>
        <v>8529.743213499634</v>
      </c>
      <c r="K119" s="41"/>
      <c r="L119" s="93">
        <f>J114-J119</f>
        <v>1391969.332355099</v>
      </c>
      <c r="M119" s="42"/>
      <c r="O119" s="107"/>
      <c r="P119" s="107"/>
      <c r="Q119" s="107"/>
      <c r="R119" s="107"/>
    </row>
    <row r="120" spans="1:18" ht="12.75" customHeight="1">
      <c r="A120" s="2" t="s">
        <v>62</v>
      </c>
      <c r="B120" s="41"/>
      <c r="C120" s="41"/>
      <c r="D120" s="41"/>
      <c r="E120" s="41"/>
      <c r="F120" s="111">
        <f>F110+F119</f>
        <v>-788258.5700000003</v>
      </c>
      <c r="G120" s="41"/>
      <c r="H120" s="41"/>
      <c r="I120" s="41"/>
      <c r="J120" s="41"/>
      <c r="K120" s="41"/>
      <c r="L120" s="111">
        <f>L110+L119</f>
        <v>442377.8283198825</v>
      </c>
      <c r="M120" s="42"/>
      <c r="N120" s="7"/>
      <c r="O120" s="107"/>
      <c r="P120" s="107"/>
      <c r="Q120" s="107"/>
      <c r="R120" s="107"/>
    </row>
    <row r="121" spans="1:18" s="5" customFormat="1" ht="12">
      <c r="A121" s="2" t="s">
        <v>63</v>
      </c>
      <c r="B121" s="41"/>
      <c r="C121" s="41"/>
      <c r="D121" s="41"/>
      <c r="E121" s="41"/>
      <c r="F121" s="41"/>
      <c r="G121" s="41"/>
      <c r="H121" s="41"/>
      <c r="I121" s="41"/>
      <c r="J121" s="41"/>
      <c r="K121" s="41"/>
      <c r="L121" s="41"/>
      <c r="M121" s="42"/>
      <c r="N121" s="7"/>
      <c r="O121" s="107"/>
      <c r="P121" s="107"/>
      <c r="Q121" s="107"/>
      <c r="R121" s="107"/>
    </row>
    <row r="122" spans="1:18" s="5" customFormat="1" ht="12">
      <c r="A122" s="2" t="s">
        <v>66</v>
      </c>
      <c r="B122" s="41"/>
      <c r="C122" s="41"/>
      <c r="D122" s="41">
        <v>1325317.63</v>
      </c>
      <c r="E122" s="41"/>
      <c r="F122" s="41"/>
      <c r="G122" s="41"/>
      <c r="H122" s="41"/>
      <c r="I122" s="41"/>
      <c r="J122" s="41">
        <v>609926.43</v>
      </c>
      <c r="K122" s="41"/>
      <c r="L122" s="41"/>
      <c r="M122" s="42"/>
      <c r="N122" s="7"/>
      <c r="O122" s="107"/>
      <c r="P122" s="107"/>
      <c r="Q122" s="107"/>
      <c r="R122" s="107"/>
    </row>
    <row r="123" spans="1:18" s="5" customFormat="1" ht="12">
      <c r="A123" s="2" t="s">
        <v>67</v>
      </c>
      <c r="B123" s="41"/>
      <c r="C123" s="41"/>
      <c r="D123" s="93">
        <f>D122</f>
        <v>1325317.63</v>
      </c>
      <c r="E123" s="41"/>
      <c r="F123" s="93" t="s">
        <v>73</v>
      </c>
      <c r="G123" s="41"/>
      <c r="H123" s="41"/>
      <c r="I123" s="41"/>
      <c r="J123" s="93">
        <f>J122</f>
        <v>609926.43</v>
      </c>
      <c r="K123" s="41"/>
      <c r="L123" s="93" t="s">
        <v>73</v>
      </c>
      <c r="M123" s="42"/>
      <c r="O123" s="107"/>
      <c r="P123" s="107"/>
      <c r="Q123" s="107"/>
      <c r="R123" s="107"/>
    </row>
    <row r="124" spans="1:18" s="5" customFormat="1" ht="12.75" thickBot="1">
      <c r="A124" s="2" t="s">
        <v>177</v>
      </c>
      <c r="B124" s="41"/>
      <c r="C124" s="41"/>
      <c r="D124" s="41"/>
      <c r="E124" s="41"/>
      <c r="F124" s="132">
        <f>F120</f>
        <v>-788258.5700000003</v>
      </c>
      <c r="G124" s="41"/>
      <c r="H124" s="41"/>
      <c r="I124" s="41"/>
      <c r="J124" s="41"/>
      <c r="K124" s="41"/>
      <c r="L124" s="132">
        <f>L120</f>
        <v>442377.8283198825</v>
      </c>
      <c r="M124" s="42"/>
      <c r="O124" s="133"/>
      <c r="P124" s="133"/>
      <c r="Q124" s="133"/>
      <c r="R124" s="133"/>
    </row>
    <row r="125" spans="1:18" ht="12.75" thickTop="1">
      <c r="A125" s="141" t="s">
        <v>127</v>
      </c>
      <c r="B125" s="141"/>
      <c r="C125" s="141"/>
      <c r="D125" s="141"/>
      <c r="E125" s="141"/>
      <c r="F125" s="141"/>
      <c r="G125" s="141"/>
      <c r="H125" s="141"/>
      <c r="I125" s="141"/>
      <c r="J125" s="141"/>
      <c r="K125" s="141"/>
      <c r="L125" s="141"/>
      <c r="M125" s="141"/>
      <c r="N125" s="141"/>
      <c r="O125" s="141"/>
      <c r="P125" s="141"/>
      <c r="Q125" s="141"/>
      <c r="R125" s="141"/>
    </row>
    <row r="126" spans="1:18" ht="12">
      <c r="A126" s="141" t="s">
        <v>178</v>
      </c>
      <c r="B126" s="141"/>
      <c r="C126" s="141"/>
      <c r="D126" s="141"/>
      <c r="E126" s="141"/>
      <c r="F126" s="141"/>
      <c r="G126" s="141"/>
      <c r="H126" s="141"/>
      <c r="I126" s="141"/>
      <c r="J126" s="141"/>
      <c r="K126" s="141"/>
      <c r="L126" s="141"/>
      <c r="M126" s="141"/>
      <c r="N126" s="141"/>
      <c r="O126" s="141"/>
      <c r="P126" s="141"/>
      <c r="Q126" s="141"/>
      <c r="R126" s="141"/>
    </row>
    <row r="127" spans="1:18" ht="15.75" customHeight="1">
      <c r="A127" s="99"/>
      <c r="B127" s="99"/>
      <c r="C127" s="99"/>
      <c r="D127" s="99"/>
      <c r="E127" s="99"/>
      <c r="F127" s="103"/>
      <c r="G127" s="102"/>
      <c r="H127" s="102"/>
      <c r="I127" s="99"/>
      <c r="J127" s="134"/>
      <c r="K127" s="102"/>
      <c r="L127" s="134"/>
      <c r="M127" s="30"/>
      <c r="N127" s="99"/>
      <c r="O127" s="99"/>
      <c r="P127" s="99"/>
      <c r="Q127" s="99"/>
      <c r="R127" s="99"/>
    </row>
    <row r="128" spans="1:18" ht="12.75" customHeight="1">
      <c r="A128" s="99"/>
      <c r="B128" s="99"/>
      <c r="C128" s="99"/>
      <c r="D128" s="99"/>
      <c r="E128" s="99"/>
      <c r="F128" s="103"/>
      <c r="G128" s="102"/>
      <c r="H128" s="102"/>
      <c r="I128" s="99"/>
      <c r="J128" s="134"/>
      <c r="K128" s="102"/>
      <c r="L128" s="135"/>
      <c r="M128" s="30"/>
      <c r="N128" s="99"/>
      <c r="O128" s="99"/>
      <c r="P128" s="99"/>
      <c r="Q128" s="99"/>
      <c r="R128" s="99"/>
    </row>
    <row r="129" spans="1:18" ht="12.75" customHeight="1">
      <c r="A129" s="99"/>
      <c r="B129" s="99"/>
      <c r="C129" s="99"/>
      <c r="D129" s="99"/>
      <c r="E129" s="99"/>
      <c r="F129" s="103"/>
      <c r="G129" s="102"/>
      <c r="H129" s="102"/>
      <c r="I129" s="99"/>
      <c r="J129" s="134"/>
      <c r="K129" s="102"/>
      <c r="L129" s="135"/>
      <c r="M129" s="30"/>
      <c r="N129" s="99"/>
      <c r="O129" s="99"/>
      <c r="P129" s="99"/>
      <c r="Q129" s="99"/>
      <c r="R129" s="99"/>
    </row>
    <row r="130" spans="1:18" ht="12.75" customHeight="1">
      <c r="A130" s="99"/>
      <c r="B130" s="99"/>
      <c r="C130" s="99"/>
      <c r="D130" s="99"/>
      <c r="E130" s="99"/>
      <c r="F130" s="103"/>
      <c r="G130" s="102"/>
      <c r="H130" s="99"/>
      <c r="I130" s="99"/>
      <c r="J130" s="110"/>
      <c r="K130" s="102"/>
      <c r="L130" s="135"/>
      <c r="M130" s="30"/>
      <c r="N130" s="99"/>
      <c r="O130" s="99"/>
      <c r="P130" s="99"/>
      <c r="Q130" s="99"/>
      <c r="R130" s="99"/>
    </row>
    <row r="131" spans="1:18" ht="12.75" customHeight="1">
      <c r="A131" s="99"/>
      <c r="B131" s="99"/>
      <c r="C131" s="99"/>
      <c r="D131" s="99"/>
      <c r="E131" s="99"/>
      <c r="F131" s="103"/>
      <c r="G131" s="102"/>
      <c r="H131" s="99"/>
      <c r="I131" s="99"/>
      <c r="J131" s="110"/>
      <c r="K131" s="102"/>
      <c r="L131" s="135"/>
      <c r="M131" s="30"/>
      <c r="N131" s="99"/>
      <c r="O131" s="99"/>
      <c r="P131" s="99"/>
      <c r="Q131" s="99"/>
      <c r="R131" s="99"/>
    </row>
    <row r="132" spans="1:18" ht="12.75" customHeight="1">
      <c r="A132" s="99"/>
      <c r="B132" s="99"/>
      <c r="C132" s="99"/>
      <c r="D132" s="99"/>
      <c r="E132" s="99"/>
      <c r="F132" s="103"/>
      <c r="G132" s="102"/>
      <c r="H132" s="99"/>
      <c r="I132" s="99"/>
      <c r="J132" s="110"/>
      <c r="K132" s="102"/>
      <c r="L132" s="102"/>
      <c r="M132" s="30"/>
      <c r="N132" s="100"/>
      <c r="O132" s="100"/>
      <c r="P132" s="100"/>
      <c r="Q132" s="100"/>
      <c r="R132" s="100"/>
    </row>
    <row r="133" spans="1:18" ht="12.75" customHeight="1">
      <c r="A133" s="99"/>
      <c r="C133" s="110"/>
      <c r="D133" s="110"/>
      <c r="E133" s="99"/>
      <c r="F133" s="103"/>
      <c r="G133" s="102"/>
      <c r="H133" s="99"/>
      <c r="I133" s="99"/>
      <c r="J133" s="110"/>
      <c r="K133" s="102"/>
      <c r="L133" s="102"/>
      <c r="M133" s="30"/>
      <c r="N133" s="100"/>
      <c r="O133" s="100"/>
      <c r="P133" s="100"/>
      <c r="Q133" s="100"/>
      <c r="R133" s="100"/>
    </row>
    <row r="134" spans="1:18" ht="12.75" customHeight="1">
      <c r="A134" s="99"/>
      <c r="B134" s="99"/>
      <c r="C134" s="99"/>
      <c r="D134" s="99"/>
      <c r="E134" s="99"/>
      <c r="F134" s="103"/>
      <c r="G134" s="102"/>
      <c r="H134" s="99"/>
      <c r="I134" s="99"/>
      <c r="J134" s="102"/>
      <c r="K134" s="102"/>
      <c r="L134" s="102"/>
      <c r="M134" s="102"/>
      <c r="N134" s="99"/>
      <c r="O134" s="99"/>
      <c r="P134" s="99"/>
      <c r="Q134" s="99"/>
      <c r="R134" s="99"/>
    </row>
    <row r="135" spans="1:13" ht="12.75" customHeight="1">
      <c r="A135" s="136"/>
      <c r="B135" s="99"/>
      <c r="C135" s="99"/>
      <c r="D135" s="99"/>
      <c r="E135" s="99"/>
      <c r="F135" s="137"/>
      <c r="G135" s="100"/>
      <c r="H135" s="100"/>
      <c r="I135" s="100"/>
      <c r="J135" s="100"/>
      <c r="K135" s="100"/>
      <c r="L135" s="138"/>
      <c r="M135" s="102"/>
    </row>
    <row r="136" spans="1:13" ht="12.75" customHeight="1">
      <c r="A136" s="136"/>
      <c r="B136" s="99"/>
      <c r="C136" s="99"/>
      <c r="D136" s="99"/>
      <c r="E136" s="99"/>
      <c r="F136" s="137"/>
      <c r="G136" s="100"/>
      <c r="H136" s="100"/>
      <c r="I136" s="100"/>
      <c r="J136" s="100"/>
      <c r="K136" s="100"/>
      <c r="L136" s="138"/>
      <c r="M136" s="99"/>
    </row>
    <row r="137" spans="1:13" ht="12.75" customHeight="1">
      <c r="A137" s="99"/>
      <c r="B137" s="99"/>
      <c r="C137" s="99"/>
      <c r="D137" s="99"/>
      <c r="E137" s="99"/>
      <c r="F137" s="103"/>
      <c r="G137" s="99"/>
      <c r="H137" s="99"/>
      <c r="I137" s="99"/>
      <c r="J137" s="99"/>
      <c r="K137" s="99"/>
      <c r="L137" s="102"/>
      <c r="M137" s="99"/>
    </row>
    <row r="138" ht="12.75" customHeight="1">
      <c r="M138" s="99"/>
    </row>
    <row r="139" ht="12.75" customHeight="1">
      <c r="M139" s="99"/>
    </row>
    <row r="140" ht="15.75" customHeight="1">
      <c r="M140" s="99"/>
    </row>
    <row r="141" ht="15.75" customHeight="1">
      <c r="M141" s="99"/>
    </row>
    <row r="142" ht="12.75" customHeight="1">
      <c r="M142" s="99"/>
    </row>
    <row r="143" ht="12.75" customHeight="1">
      <c r="M143" s="99"/>
    </row>
    <row r="144" ht="12.75" customHeight="1">
      <c r="M144" s="100"/>
    </row>
    <row r="145" ht="12.75" customHeight="1">
      <c r="M145" s="100"/>
    </row>
    <row r="146" ht="12.75" customHeight="1">
      <c r="M146" s="99"/>
    </row>
    <row r="147" ht="12.75" customHeight="1"/>
    <row r="148" ht="12.75" customHeight="1"/>
    <row r="149" ht="12.75" customHeight="1"/>
    <row r="150" ht="12.75" customHeight="1"/>
    <row r="151" ht="12.75" customHeight="1"/>
    <row r="152" ht="12.75" customHeight="1"/>
    <row r="153" ht="12.75" customHeight="1">
      <c r="A153" s="6"/>
    </row>
    <row r="154" ht="12.75" customHeight="1">
      <c r="A154" s="139"/>
    </row>
    <row r="155" ht="12.75" customHeight="1"/>
    <row r="156" ht="12.75" customHeight="1"/>
    <row r="157" s="5" customFormat="1" ht="12"/>
    <row r="158" s="5" customFormat="1" ht="12"/>
    <row r="159" s="5" customFormat="1" ht="29.25" customHeight="1"/>
    <row r="160" spans="1:18" s="5" customFormat="1" ht="12">
      <c r="A160" s="141" t="s">
        <v>179</v>
      </c>
      <c r="B160" s="141"/>
      <c r="C160" s="141"/>
      <c r="D160" s="141"/>
      <c r="E160" s="141"/>
      <c r="F160" s="141"/>
      <c r="G160" s="141"/>
      <c r="H160" s="141"/>
      <c r="I160" s="141"/>
      <c r="J160" s="141"/>
      <c r="K160" s="141"/>
      <c r="L160" s="141"/>
      <c r="M160" s="141"/>
      <c r="N160" s="141"/>
      <c r="O160" s="141"/>
      <c r="P160" s="141"/>
      <c r="Q160" s="141"/>
      <c r="R160" s="141"/>
    </row>
    <row r="161" spans="1:18" s="5" customFormat="1" ht="12">
      <c r="A161" s="141" t="s">
        <v>68</v>
      </c>
      <c r="B161" s="141"/>
      <c r="C161" s="141"/>
      <c r="D161" s="141"/>
      <c r="E161" s="141"/>
      <c r="F161" s="141"/>
      <c r="G161" s="141"/>
      <c r="H161" s="141"/>
      <c r="I161" s="141"/>
      <c r="J161" s="141"/>
      <c r="K161" s="141"/>
      <c r="L161" s="141"/>
      <c r="M161" s="141"/>
      <c r="N161" s="141"/>
      <c r="O161" s="141"/>
      <c r="P161" s="141"/>
      <c r="Q161" s="141"/>
      <c r="R161" s="141"/>
    </row>
    <row r="162" s="5" customFormat="1" ht="12"/>
    <row r="163" s="5" customFormat="1" ht="12"/>
    <row r="164" spans="1:18" ht="12.75" customHeight="1">
      <c r="A164" s="141" t="s">
        <v>128</v>
      </c>
      <c r="B164" s="141"/>
      <c r="C164" s="141"/>
      <c r="D164" s="141"/>
      <c r="E164" s="141"/>
      <c r="F164" s="141"/>
      <c r="G164" s="141"/>
      <c r="H164" s="141"/>
      <c r="I164" s="141"/>
      <c r="J164" s="141"/>
      <c r="K164" s="141"/>
      <c r="L164" s="141"/>
      <c r="M164" s="141"/>
      <c r="N164" s="141"/>
      <c r="O164" s="141"/>
      <c r="P164" s="141"/>
      <c r="Q164" s="141"/>
      <c r="R164" s="141"/>
    </row>
    <row r="165" spans="1:18" ht="12.75" customHeight="1">
      <c r="A165" s="141" t="s">
        <v>129</v>
      </c>
      <c r="B165" s="141"/>
      <c r="C165" s="141"/>
      <c r="D165" s="141"/>
      <c r="E165" s="141"/>
      <c r="F165" s="141"/>
      <c r="G165" s="141"/>
      <c r="H165" s="141"/>
      <c r="I165" s="141"/>
      <c r="J165" s="141"/>
      <c r="K165" s="141"/>
      <c r="L165" s="141"/>
      <c r="M165" s="141"/>
      <c r="N165" s="141"/>
      <c r="O165" s="141"/>
      <c r="P165" s="141"/>
      <c r="Q165" s="141"/>
      <c r="R165" s="141"/>
    </row>
    <row r="166" spans="1:18" ht="12.75" customHeight="1">
      <c r="A166" s="141" t="s">
        <v>130</v>
      </c>
      <c r="B166" s="141"/>
      <c r="C166" s="141"/>
      <c r="D166" s="141"/>
      <c r="E166" s="141"/>
      <c r="F166" s="141"/>
      <c r="G166" s="141"/>
      <c r="H166" s="141"/>
      <c r="I166" s="141"/>
      <c r="J166" s="141"/>
      <c r="K166" s="141"/>
      <c r="L166" s="141"/>
      <c r="M166" s="141"/>
      <c r="N166" s="141"/>
      <c r="O166" s="141"/>
      <c r="P166" s="141"/>
      <c r="Q166" s="141"/>
      <c r="R166" s="141"/>
    </row>
    <row r="167" spans="14:18" ht="12.75" customHeight="1">
      <c r="N167" s="99"/>
      <c r="O167" s="99"/>
      <c r="P167" s="99"/>
      <c r="Q167" s="99"/>
      <c r="R167" s="99"/>
    </row>
    <row r="168" spans="14:18" ht="12.75" customHeight="1">
      <c r="N168" s="99"/>
      <c r="O168" s="99"/>
      <c r="P168" s="99"/>
      <c r="Q168" s="99"/>
      <c r="R168" s="99"/>
    </row>
    <row r="169" spans="1:18" ht="12.75" customHeight="1">
      <c r="A169" s="99"/>
      <c r="B169" s="102"/>
      <c r="C169" s="102"/>
      <c r="D169" s="99"/>
      <c r="E169" s="102"/>
      <c r="F169" s="103"/>
      <c r="G169" s="102"/>
      <c r="H169" s="102"/>
      <c r="I169" s="102"/>
      <c r="J169" s="99"/>
      <c r="K169" s="102"/>
      <c r="L169" s="102"/>
      <c r="N169" s="99"/>
      <c r="O169" s="99"/>
      <c r="P169" s="99"/>
      <c r="Q169" s="99"/>
      <c r="R169" s="99"/>
    </row>
    <row r="170" spans="1:18" ht="12.75" customHeight="1">
      <c r="A170" s="99"/>
      <c r="B170" s="102"/>
      <c r="C170" s="102"/>
      <c r="D170" s="99"/>
      <c r="E170" s="102"/>
      <c r="F170" s="103"/>
      <c r="G170" s="102"/>
      <c r="H170" s="102"/>
      <c r="I170" s="102"/>
      <c r="J170" s="99"/>
      <c r="K170" s="102"/>
      <c r="L170" s="102"/>
      <c r="N170" s="99"/>
      <c r="O170" s="99"/>
      <c r="P170" s="99"/>
      <c r="Q170" s="99"/>
      <c r="R170" s="99"/>
    </row>
    <row r="171" spans="1:18" ht="12.75" customHeight="1">
      <c r="A171" s="99"/>
      <c r="B171" s="102"/>
      <c r="C171" s="102"/>
      <c r="D171" s="99"/>
      <c r="E171" s="102"/>
      <c r="F171" s="103"/>
      <c r="G171" s="102"/>
      <c r="H171" s="102"/>
      <c r="I171" s="102"/>
      <c r="J171" s="99"/>
      <c r="K171" s="102"/>
      <c r="L171" s="102"/>
      <c r="N171" s="99"/>
      <c r="O171" s="99"/>
      <c r="P171" s="99"/>
      <c r="Q171" s="99"/>
      <c r="R171" s="99"/>
    </row>
    <row r="172" spans="1:18" ht="12.75" customHeight="1">
      <c r="A172" s="99"/>
      <c r="B172" s="102"/>
      <c r="C172" s="102"/>
      <c r="D172" s="99"/>
      <c r="E172" s="102"/>
      <c r="F172" s="103"/>
      <c r="G172" s="102"/>
      <c r="H172" s="102"/>
      <c r="I172" s="102"/>
      <c r="J172" s="99"/>
      <c r="K172" s="102"/>
      <c r="L172" s="102"/>
      <c r="N172" s="99"/>
      <c r="O172" s="99"/>
      <c r="P172" s="99"/>
      <c r="Q172" s="99"/>
      <c r="R172" s="99"/>
    </row>
    <row r="173" spans="1:18" ht="12.75" customHeight="1">
      <c r="A173" s="99"/>
      <c r="B173" s="102"/>
      <c r="C173" s="102"/>
      <c r="D173" s="99"/>
      <c r="E173" s="102"/>
      <c r="F173" s="103"/>
      <c r="G173" s="102"/>
      <c r="H173" s="102"/>
      <c r="I173" s="102"/>
      <c r="J173" s="99"/>
      <c r="K173" s="102"/>
      <c r="L173" s="102"/>
      <c r="N173" s="99"/>
      <c r="O173" s="99"/>
      <c r="P173" s="99"/>
      <c r="Q173" s="99"/>
      <c r="R173" s="99"/>
    </row>
    <row r="174" spans="1:18" ht="12.75" customHeight="1">
      <c r="A174" s="99"/>
      <c r="B174" s="102"/>
      <c r="C174" s="102"/>
      <c r="D174" s="99"/>
      <c r="E174" s="102"/>
      <c r="F174" s="103"/>
      <c r="G174" s="102"/>
      <c r="H174" s="102"/>
      <c r="I174" s="102"/>
      <c r="J174" s="99"/>
      <c r="K174" s="102"/>
      <c r="L174" s="102"/>
      <c r="N174" s="62"/>
      <c r="O174" s="99"/>
      <c r="P174" s="99"/>
      <c r="Q174" s="99"/>
      <c r="R174" s="99"/>
    </row>
    <row r="175" spans="1:18" ht="12">
      <c r="A175" s="99"/>
      <c r="B175" s="102"/>
      <c r="C175" s="102"/>
      <c r="D175" s="99"/>
      <c r="E175" s="102"/>
      <c r="F175" s="103"/>
      <c r="G175" s="102"/>
      <c r="H175" s="102"/>
      <c r="I175" s="102"/>
      <c r="J175" s="99"/>
      <c r="K175" s="102"/>
      <c r="L175" s="102"/>
      <c r="N175" s="62"/>
      <c r="O175" s="99"/>
      <c r="P175" s="99"/>
      <c r="Q175" s="99"/>
      <c r="R175" s="99"/>
    </row>
    <row r="176" spans="1:18" ht="12">
      <c r="A176" s="99"/>
      <c r="B176" s="99"/>
      <c r="C176" s="99"/>
      <c r="D176" s="99"/>
      <c r="E176" s="99"/>
      <c r="F176" s="103"/>
      <c r="G176" s="99"/>
      <c r="H176" s="99"/>
      <c r="I176" s="99"/>
      <c r="J176" s="99"/>
      <c r="K176" s="99"/>
      <c r="L176" s="102"/>
      <c r="N176" s="62"/>
      <c r="O176" s="99"/>
      <c r="P176" s="99"/>
      <c r="Q176" s="99"/>
      <c r="R176" s="99"/>
    </row>
    <row r="177" spans="2:10" ht="12">
      <c r="B177" s="99"/>
      <c r="C177" s="102"/>
      <c r="D177" s="99"/>
      <c r="G177" s="62"/>
      <c r="H177" s="99"/>
      <c r="I177" s="102"/>
      <c r="J177" s="99"/>
    </row>
    <row r="178" spans="2:13" ht="12">
      <c r="B178" s="99"/>
      <c r="C178" s="102"/>
      <c r="D178" s="99"/>
      <c r="G178" s="62"/>
      <c r="H178" s="99"/>
      <c r="I178" s="102"/>
      <c r="J178" s="99"/>
      <c r="M178" s="102"/>
    </row>
    <row r="179" spans="2:13" ht="12">
      <c r="B179" s="99"/>
      <c r="C179" s="102"/>
      <c r="H179" s="99"/>
      <c r="I179" s="102"/>
      <c r="M179" s="102"/>
    </row>
    <row r="180" spans="4:13" ht="12">
      <c r="D180" s="62"/>
      <c r="E180" s="140"/>
      <c r="F180" s="61"/>
      <c r="J180" s="62"/>
      <c r="K180" s="140"/>
      <c r="L180" s="45"/>
      <c r="M180" s="102"/>
    </row>
    <row r="181" ht="12">
      <c r="M181" s="102"/>
    </row>
    <row r="182" ht="12">
      <c r="M182" s="102"/>
    </row>
    <row r="183" ht="12">
      <c r="M183" s="102"/>
    </row>
    <row r="184" ht="12">
      <c r="M184" s="102"/>
    </row>
    <row r="185" ht="12">
      <c r="M185" s="99"/>
    </row>
  </sheetData>
  <mergeCells count="39">
    <mergeCell ref="A1:R1"/>
    <mergeCell ref="A2:R2"/>
    <mergeCell ref="A3:R3"/>
    <mergeCell ref="A4:R4"/>
    <mergeCell ref="A5:R5"/>
    <mergeCell ref="A6:R6"/>
    <mergeCell ref="B8:F8"/>
    <mergeCell ref="H8:L8"/>
    <mergeCell ref="R9:R11"/>
    <mergeCell ref="A86:N86"/>
    <mergeCell ref="A87:N87"/>
    <mergeCell ref="A88:N88"/>
    <mergeCell ref="B9:E9"/>
    <mergeCell ref="H9:J9"/>
    <mergeCell ref="O9:O11"/>
    <mergeCell ref="P9:P11"/>
    <mergeCell ref="A89:N89"/>
    <mergeCell ref="B90:L90"/>
    <mergeCell ref="N90:R90"/>
    <mergeCell ref="B91:L91"/>
    <mergeCell ref="O91:P91"/>
    <mergeCell ref="Q91:R91"/>
    <mergeCell ref="B93:F93"/>
    <mergeCell ref="H93:L93"/>
    <mergeCell ref="A102:B102"/>
    <mergeCell ref="N104:R104"/>
    <mergeCell ref="P106:R106"/>
    <mergeCell ref="P109:R109"/>
    <mergeCell ref="P110:R110"/>
    <mergeCell ref="N113:R113"/>
    <mergeCell ref="N116:R116"/>
    <mergeCell ref="N117:R117"/>
    <mergeCell ref="A125:R125"/>
    <mergeCell ref="A126:R126"/>
    <mergeCell ref="A166:R166"/>
    <mergeCell ref="A160:R160"/>
    <mergeCell ref="A161:R161"/>
    <mergeCell ref="A164:R164"/>
    <mergeCell ref="A165:R16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 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GOGOU IOANNA</dc:creator>
  <cp:keywords/>
  <dc:description/>
  <cp:lastModifiedBy>gzagoris</cp:lastModifiedBy>
  <dcterms:created xsi:type="dcterms:W3CDTF">2003-12-22T12:28:52Z</dcterms:created>
  <dcterms:modified xsi:type="dcterms:W3CDTF">2004-02-02T14:02:10Z</dcterms:modified>
  <cp:category/>
  <cp:version/>
  <cp:contentType/>
  <cp:contentStatus/>
</cp:coreProperties>
</file>